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2.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3.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4.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omrongroup-my.sharepoint.com/personal/yui_akada_omron_com/Documents/デスクトップ/現況届（子）/現況届R8.7改/"/>
    </mc:Choice>
  </mc:AlternateContent>
  <xr:revisionPtr revIDLastSave="1348" documentId="8_{7CCDB89F-F695-4281-836F-7DCBAAEB118F}" xr6:coauthVersionLast="47" xr6:coauthVersionMax="47" xr10:uidLastSave="{2106DE9D-4ED2-4434-B6D7-BBE194C4393D}"/>
  <bookViews>
    <workbookView xWindow="-110" yWindow="-110" windowWidth="19420" windowHeight="10300" xr2:uid="{89FF633C-30E3-4EBB-8083-F184B86550C2}"/>
  </bookViews>
  <sheets>
    <sheet name="子供用 被扶養者現況届 兼 同意書" sheetId="1" r:id="rId1"/>
    <sheet name="記入例①" sheetId="7" r:id="rId2"/>
    <sheet name="記入例②" sheetId="8" r:id="rId3"/>
    <sheet name="記入例③" sheetId="9" r:id="rId4"/>
  </sheets>
  <definedNames>
    <definedName name="_xlnm.Print_Area" localSheetId="1">記入例①!$A$1:$AR$122</definedName>
    <definedName name="_xlnm.Print_Area" localSheetId="2">記入例②!$A$1:$AR$122</definedName>
    <definedName name="_xlnm.Print_Area" localSheetId="3">記入例③!$A$1:$AR$122</definedName>
    <definedName name="_xlnm.Print_Area" localSheetId="0">'子供用 被扶養者現況届 兼 同意書'!$A$1:$AR$125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80" i="1" l="1"/>
  <c r="M44" i="1"/>
  <c r="M36" i="1"/>
  <c r="W68" i="1"/>
  <c r="W27" i="1"/>
  <c r="S77" i="1"/>
  <c r="O72" i="1"/>
  <c r="W64" i="1" l="1"/>
  <c r="W61" i="1"/>
  <c r="W58" i="1"/>
  <c r="W54" i="1"/>
  <c r="W53" i="1"/>
  <c r="W52" i="1"/>
  <c r="W50" i="1"/>
  <c r="W49" i="1"/>
  <c r="W48" i="1"/>
  <c r="W47" i="1"/>
  <c r="W46" i="1"/>
  <c r="AH38" i="1"/>
  <c r="W22" i="1"/>
  <c r="W19" i="1"/>
  <c r="W18" i="1"/>
  <c r="P52" i="1" l="1"/>
  <c r="P61" i="9"/>
  <c r="P61" i="8"/>
  <c r="X118" i="9" l="1"/>
  <c r="AE117" i="9"/>
  <c r="AE116" i="9"/>
  <c r="AE115" i="9"/>
  <c r="AS114" i="9"/>
  <c r="AS113" i="9"/>
  <c r="AS112" i="9"/>
  <c r="AS111" i="9"/>
  <c r="AS110" i="9"/>
  <c r="AS109" i="9"/>
  <c r="AE109" i="9"/>
  <c r="AS108" i="9"/>
  <c r="AE108" i="9"/>
  <c r="AS107" i="9"/>
  <c r="AS106" i="9"/>
  <c r="AS105" i="9"/>
  <c r="AE105" i="9"/>
  <c r="AE104" i="9"/>
  <c r="AE103" i="9"/>
  <c r="AE102" i="9"/>
  <c r="X95" i="9"/>
  <c r="AS94" i="9"/>
  <c r="AE94" i="9"/>
  <c r="AS93" i="9"/>
  <c r="AE93" i="9"/>
  <c r="AS92" i="9"/>
  <c r="AS91" i="9"/>
  <c r="AS90" i="9"/>
  <c r="AS89" i="9"/>
  <c r="AS88" i="9"/>
  <c r="AS87" i="9"/>
  <c r="AE87" i="9"/>
  <c r="AS86" i="9"/>
  <c r="AE86" i="9"/>
  <c r="AS85" i="9"/>
  <c r="AS84" i="9"/>
  <c r="AS83" i="9"/>
  <c r="AE83" i="9"/>
  <c r="AS81" i="9"/>
  <c r="AM77" i="9"/>
  <c r="S74" i="9"/>
  <c r="O69" i="9"/>
  <c r="Q66" i="9"/>
  <c r="W65" i="9"/>
  <c r="W62" i="9"/>
  <c r="W59" i="9"/>
  <c r="M59" i="9"/>
  <c r="W56" i="9"/>
  <c r="M56" i="9"/>
  <c r="W52" i="9"/>
  <c r="W51" i="9"/>
  <c r="P51" i="9"/>
  <c r="W49" i="9"/>
  <c r="O49" i="9"/>
  <c r="W48" i="9"/>
  <c r="W47" i="9"/>
  <c r="W46" i="9"/>
  <c r="W45" i="9"/>
  <c r="M43" i="9"/>
  <c r="AM38" i="9"/>
  <c r="AH37" i="9"/>
  <c r="W36" i="9"/>
  <c r="M35" i="9"/>
  <c r="AE31" i="9"/>
  <c r="W26" i="9"/>
  <c r="W21" i="9"/>
  <c r="W20" i="9"/>
  <c r="W19" i="9"/>
  <c r="W18" i="9"/>
  <c r="I18" i="9"/>
  <c r="W17" i="9"/>
  <c r="C14" i="9"/>
  <c r="AS11" i="9"/>
  <c r="P63" i="1"/>
  <c r="X118" i="8"/>
  <c r="AE117" i="8"/>
  <c r="AE116" i="8"/>
  <c r="AE115" i="8"/>
  <c r="AS114" i="8"/>
  <c r="AS113" i="8"/>
  <c r="AS112" i="8"/>
  <c r="AS111" i="8"/>
  <c r="AS110" i="8"/>
  <c r="AS109" i="8"/>
  <c r="AE109" i="8"/>
  <c r="AS108" i="8"/>
  <c r="AE108" i="8"/>
  <c r="AS107" i="8"/>
  <c r="AS106" i="8"/>
  <c r="AS105" i="8"/>
  <c r="AE105" i="8"/>
  <c r="AE104" i="8"/>
  <c r="AE103" i="8"/>
  <c r="AE102" i="8"/>
  <c r="X95" i="8"/>
  <c r="AS94" i="8"/>
  <c r="AE94" i="8"/>
  <c r="AS93" i="8"/>
  <c r="AE93" i="8"/>
  <c r="AS92" i="8"/>
  <c r="AS91" i="8"/>
  <c r="AS90" i="8"/>
  <c r="AS89" i="8"/>
  <c r="AS88" i="8"/>
  <c r="AS87" i="8"/>
  <c r="AE87" i="8"/>
  <c r="AS86" i="8"/>
  <c r="AE86" i="8"/>
  <c r="AS85" i="8"/>
  <c r="AS84" i="8"/>
  <c r="AS83" i="8"/>
  <c r="AE83" i="8"/>
  <c r="AS81" i="8"/>
  <c r="AM77" i="8"/>
  <c r="S74" i="8"/>
  <c r="O69" i="8"/>
  <c r="Q66" i="8"/>
  <c r="W65" i="8"/>
  <c r="W62" i="8"/>
  <c r="W59" i="8"/>
  <c r="M59" i="8"/>
  <c r="W56" i="8"/>
  <c r="M56" i="8"/>
  <c r="W52" i="8"/>
  <c r="W51" i="8"/>
  <c r="P51" i="8"/>
  <c r="W49" i="8"/>
  <c r="O49" i="8"/>
  <c r="W48" i="8"/>
  <c r="W47" i="8"/>
  <c r="W46" i="8"/>
  <c r="W45" i="8"/>
  <c r="M43" i="8"/>
  <c r="AM38" i="8"/>
  <c r="AH37" i="8"/>
  <c r="W36" i="8"/>
  <c r="M35" i="8"/>
  <c r="AE31" i="8"/>
  <c r="W26" i="8"/>
  <c r="W21" i="8"/>
  <c r="W20" i="8"/>
  <c r="W19" i="8"/>
  <c r="W18" i="8"/>
  <c r="I18" i="8"/>
  <c r="W17" i="8"/>
  <c r="C14" i="8"/>
  <c r="AS11" i="8"/>
  <c r="X118" i="7"/>
  <c r="AE117" i="7"/>
  <c r="AE116" i="7"/>
  <c r="AE115" i="7"/>
  <c r="AS114" i="7"/>
  <c r="AS113" i="7"/>
  <c r="AS112" i="7"/>
  <c r="AS111" i="7"/>
  <c r="AS110" i="7"/>
  <c r="AS109" i="7"/>
  <c r="AE109" i="7"/>
  <c r="AS108" i="7"/>
  <c r="AE108" i="7"/>
  <c r="AS107" i="7"/>
  <c r="AS106" i="7"/>
  <c r="AS105" i="7"/>
  <c r="AE105" i="7"/>
  <c r="AE104" i="7"/>
  <c r="AE103" i="7"/>
  <c r="AE102" i="7"/>
  <c r="X95" i="7"/>
  <c r="AS94" i="7"/>
  <c r="AE94" i="7"/>
  <c r="AS93" i="7"/>
  <c r="AE93" i="7"/>
  <c r="AS92" i="7"/>
  <c r="AS91" i="7"/>
  <c r="AS90" i="7"/>
  <c r="AS89" i="7"/>
  <c r="AS88" i="7"/>
  <c r="AS87" i="7"/>
  <c r="AE87" i="7"/>
  <c r="AS86" i="7"/>
  <c r="AE86" i="7"/>
  <c r="AS85" i="7"/>
  <c r="AS84" i="7"/>
  <c r="AS83" i="7"/>
  <c r="AE83" i="7"/>
  <c r="AS81" i="7"/>
  <c r="AM77" i="7"/>
  <c r="S74" i="7"/>
  <c r="O69" i="7"/>
  <c r="Q66" i="7"/>
  <c r="W65" i="7"/>
  <c r="W62" i="7"/>
  <c r="P61" i="7"/>
  <c r="W59" i="7"/>
  <c r="M59" i="7"/>
  <c r="W56" i="7"/>
  <c r="M56" i="7"/>
  <c r="W52" i="7"/>
  <c r="W51" i="7"/>
  <c r="P51" i="7"/>
  <c r="W49" i="7"/>
  <c r="O49" i="7"/>
  <c r="W48" i="7"/>
  <c r="W47" i="7"/>
  <c r="W46" i="7"/>
  <c r="W45" i="7"/>
  <c r="M43" i="7"/>
  <c r="AM38" i="7"/>
  <c r="AH37" i="7"/>
  <c r="W36" i="7"/>
  <c r="M35" i="7"/>
  <c r="AE31" i="7"/>
  <c r="W26" i="7"/>
  <c r="W21" i="7"/>
  <c r="W20" i="7"/>
  <c r="W19" i="7"/>
  <c r="W18" i="7"/>
  <c r="I18" i="7"/>
  <c r="W17" i="7"/>
  <c r="C14" i="7"/>
  <c r="AS11" i="7"/>
  <c r="AE32" i="1"/>
  <c r="AM39" i="1" l="1"/>
  <c r="Q69" i="1" l="1"/>
  <c r="O50" i="1" l="1"/>
  <c r="M58" i="1" l="1"/>
  <c r="M61" i="1"/>
  <c r="AE86" i="1" l="1"/>
  <c r="AE120" i="1"/>
  <c r="AE119" i="1"/>
  <c r="AE118" i="1"/>
  <c r="AS117" i="1"/>
  <c r="AS116" i="1"/>
  <c r="AS115" i="1"/>
  <c r="AS114" i="1"/>
  <c r="AS113" i="1"/>
  <c r="AS112" i="1"/>
  <c r="AE112" i="1"/>
  <c r="AS111" i="1"/>
  <c r="AE111" i="1"/>
  <c r="AS110" i="1"/>
  <c r="AS109" i="1"/>
  <c r="AS108" i="1"/>
  <c r="AE108" i="1"/>
  <c r="AE105" i="1"/>
  <c r="AE106" i="1"/>
  <c r="AE107" i="1"/>
  <c r="AS97" i="1"/>
  <c r="AE97" i="1"/>
  <c r="AE96" i="1"/>
  <c r="AE90" i="1"/>
  <c r="AE89" i="1"/>
  <c r="AS91" i="1"/>
  <c r="AS92" i="1"/>
  <c r="AS93" i="1"/>
  <c r="AS94" i="1"/>
  <c r="AS95" i="1"/>
  <c r="AS96" i="1"/>
  <c r="AS90" i="1"/>
  <c r="AS89" i="1"/>
  <c r="AS87" i="1"/>
  <c r="AS88" i="1"/>
  <c r="AS86" i="1"/>
  <c r="AS84" i="1"/>
  <c r="AS12" i="1" l="1"/>
  <c r="X121" i="1"/>
  <c r="X98" i="1"/>
  <c r="W21" i="1" l="1"/>
  <c r="W20" i="1"/>
  <c r="I19" i="1"/>
</calcChain>
</file>

<file path=xl/sharedStrings.xml><?xml version="1.0" encoding="utf-8"?>
<sst xmlns="http://schemas.openxmlformats.org/spreadsheetml/2006/main" count="711" uniqueCount="104">
  <si>
    <t>＜扶養申請対象者が「子」の場合に使用＞</t>
    <rPh sb="1" eb="3">
      <t>フヨウ</t>
    </rPh>
    <rPh sb="3" eb="5">
      <t>シンセイ</t>
    </rPh>
    <rPh sb="5" eb="8">
      <t>タイショウシャ</t>
    </rPh>
    <rPh sb="10" eb="11">
      <t>コ</t>
    </rPh>
    <rPh sb="13" eb="15">
      <t>バアイ</t>
    </rPh>
    <rPh sb="16" eb="18">
      <t>シヨウ</t>
    </rPh>
    <phoneticPr fontId="3"/>
  </si>
  <si>
    <t>子供用被扶養者現況届　兼　同意書</t>
    <rPh sb="0" eb="3">
      <t>コドモヨウ</t>
    </rPh>
    <rPh sb="3" eb="7">
      <t>ヒフヨウシャ</t>
    </rPh>
    <rPh sb="7" eb="9">
      <t>ゲンキョウ</t>
    </rPh>
    <rPh sb="9" eb="10">
      <t>トドケ</t>
    </rPh>
    <rPh sb="11" eb="12">
      <t>ケン</t>
    </rPh>
    <rPh sb="13" eb="16">
      <t>ドウイショ</t>
    </rPh>
    <phoneticPr fontId="3"/>
  </si>
  <si>
    <t>㊞</t>
    <phoneticPr fontId="3"/>
  </si>
  <si>
    <t>記名・押印いただくか、プリントアウト後に署名してください。</t>
    <rPh sb="0" eb="2">
      <t>キメイ</t>
    </rPh>
    <rPh sb="3" eb="5">
      <t>オウイン</t>
    </rPh>
    <rPh sb="18" eb="19">
      <t>ゴ</t>
    </rPh>
    <rPh sb="20" eb="22">
      <t>ショメイ</t>
    </rPh>
    <phoneticPr fontId="3"/>
  </si>
  <si>
    <t>同意日付</t>
    <rPh sb="0" eb="2">
      <t>ドウイ</t>
    </rPh>
    <rPh sb="2" eb="4">
      <t>ヒヅケ</t>
    </rPh>
    <phoneticPr fontId="3"/>
  </si>
  <si>
    <t>令和</t>
    <rPh sb="0" eb="2">
      <t>レイワ</t>
    </rPh>
    <phoneticPr fontId="3"/>
  </si>
  <si>
    <t>年</t>
    <rPh sb="0" eb="1">
      <t>ネン</t>
    </rPh>
    <phoneticPr fontId="3"/>
  </si>
  <si>
    <t>月</t>
    <rPh sb="0" eb="1">
      <t>ガツ</t>
    </rPh>
    <phoneticPr fontId="3"/>
  </si>
  <si>
    <t>日</t>
    <rPh sb="0" eb="1">
      <t>ニチ</t>
    </rPh>
    <phoneticPr fontId="3"/>
  </si>
  <si>
    <t>被保険者氏名</t>
    <rPh sb="0" eb="4">
      <t>ヒホケンシャ</t>
    </rPh>
    <rPh sb="4" eb="6">
      <t>シメイ</t>
    </rPh>
    <phoneticPr fontId="3"/>
  </si>
  <si>
    <t>※自署の場合は押印不要</t>
    <rPh sb="1" eb="3">
      <t>ジショ</t>
    </rPh>
    <rPh sb="4" eb="6">
      <t>バアイ</t>
    </rPh>
    <rPh sb="7" eb="9">
      <t>オウイン</t>
    </rPh>
    <rPh sb="9" eb="11">
      <t>フヨウ</t>
    </rPh>
    <phoneticPr fontId="3"/>
  </si>
  <si>
    <t>扶養申請対象者の氏名</t>
    <rPh sb="0" eb="4">
      <t>フヨウシンセイ</t>
    </rPh>
    <rPh sb="4" eb="7">
      <t>タイショウシャ</t>
    </rPh>
    <rPh sb="8" eb="10">
      <t>シメイ</t>
    </rPh>
    <phoneticPr fontId="3"/>
  </si>
  <si>
    <t>（続柄：</t>
    <rPh sb="1" eb="3">
      <t>ツヅキガラ</t>
    </rPh>
    <phoneticPr fontId="3"/>
  </si>
  <si>
    <t>）</t>
    <phoneticPr fontId="3"/>
  </si>
  <si>
    <t>（年齢：</t>
    <rPh sb="1" eb="3">
      <t>ネンレイ</t>
    </rPh>
    <phoneticPr fontId="3"/>
  </si>
  <si>
    <t>歳</t>
    <rPh sb="0" eb="1">
      <t>サイ</t>
    </rPh>
    <phoneticPr fontId="3"/>
  </si>
  <si>
    <t>扶養申請される子供の状況（全員）</t>
    <rPh sb="0" eb="2">
      <t>フヨウ</t>
    </rPh>
    <rPh sb="2" eb="4">
      <t>シンセイ</t>
    </rPh>
    <rPh sb="7" eb="9">
      <t>コドモ</t>
    </rPh>
    <rPh sb="10" eb="12">
      <t>ジョウキョウ</t>
    </rPh>
    <rPh sb="13" eb="15">
      <t>ゼンイン</t>
    </rPh>
    <phoneticPr fontId="3"/>
  </si>
  <si>
    <t>あなた（被保険者）と扶養申請対象者との同居状況（住民票上同居でも事実として別居していれば別居に該当します。）</t>
    <rPh sb="4" eb="8">
      <t>ヒホケンシャ</t>
    </rPh>
    <rPh sb="10" eb="12">
      <t>フヨウ</t>
    </rPh>
    <rPh sb="12" eb="14">
      <t>シンセイ</t>
    </rPh>
    <rPh sb="14" eb="17">
      <t>タイショウシャ</t>
    </rPh>
    <rPh sb="19" eb="21">
      <t>ドウキョ</t>
    </rPh>
    <rPh sb="21" eb="23">
      <t>ジョウキョウ</t>
    </rPh>
    <rPh sb="24" eb="27">
      <t>ジュウミンヒョウ</t>
    </rPh>
    <rPh sb="27" eb="28">
      <t>ジョウ</t>
    </rPh>
    <rPh sb="28" eb="30">
      <t>ドウキョ</t>
    </rPh>
    <rPh sb="32" eb="34">
      <t>ジジツ</t>
    </rPh>
    <rPh sb="37" eb="39">
      <t>ベッキョ</t>
    </rPh>
    <rPh sb="44" eb="46">
      <t>ベッキョ</t>
    </rPh>
    <rPh sb="47" eb="49">
      <t>ガイトウ</t>
    </rPh>
    <phoneticPr fontId="3"/>
  </si>
  <si>
    <t>↓　以下書類を添付してください。</t>
    <rPh sb="2" eb="4">
      <t>イカ</t>
    </rPh>
    <rPh sb="4" eb="6">
      <t>ショルイ</t>
    </rPh>
    <rPh sb="7" eb="9">
      <t>テンプ</t>
    </rPh>
    <phoneticPr fontId="3"/>
  </si>
  <si>
    <t>別居の理由：（</t>
    <phoneticPr fontId="3"/>
  </si>
  <si>
    <t>毎月の送金額：（</t>
    <phoneticPr fontId="3"/>
  </si>
  <si>
    <t>円）</t>
    <rPh sb="0" eb="1">
      <t>エン</t>
    </rPh>
    <phoneticPr fontId="3"/>
  </si>
  <si>
    <t>扶養申請の理由</t>
    <rPh sb="0" eb="2">
      <t>フヨウ</t>
    </rPh>
    <rPh sb="2" eb="4">
      <t>シンセイ</t>
    </rPh>
    <rPh sb="5" eb="7">
      <t>リユウ</t>
    </rPh>
    <phoneticPr fontId="3"/>
  </si>
  <si>
    <t>（</t>
    <phoneticPr fontId="3"/>
  </si>
  <si>
    <t>-</t>
    <phoneticPr fontId="3"/>
  </si>
  <si>
    <t>（退職日：</t>
    <rPh sb="1" eb="3">
      <t>タイショク</t>
    </rPh>
    <rPh sb="3" eb="4">
      <t>ヒ</t>
    </rPh>
    <phoneticPr fontId="3"/>
  </si>
  <si>
    <t>扶養申請対象者は、税法上（所得税）の扶養対象ですか？</t>
    <rPh sb="0" eb="2">
      <t>フヨウ</t>
    </rPh>
    <rPh sb="2" eb="4">
      <t>シンセイ</t>
    </rPh>
    <rPh sb="4" eb="7">
      <t>タイショウシャ</t>
    </rPh>
    <rPh sb="9" eb="12">
      <t>ゼイホウジョウ</t>
    </rPh>
    <rPh sb="13" eb="16">
      <t>ショトクゼイ</t>
    </rPh>
    <rPh sb="18" eb="20">
      <t>フヨウ</t>
    </rPh>
    <rPh sb="20" eb="22">
      <t>タイショウ</t>
    </rPh>
    <phoneticPr fontId="3"/>
  </si>
  <si>
    <t>(</t>
    <phoneticPr fontId="3"/>
  </si>
  <si>
    <t>)</t>
    <phoneticPr fontId="3"/>
  </si>
  <si>
    <t>扶養申請される子供の状況（18歳以上方のみ）</t>
    <rPh sb="0" eb="2">
      <t>フヨウ</t>
    </rPh>
    <rPh sb="2" eb="4">
      <t>シンセイ</t>
    </rPh>
    <rPh sb="7" eb="9">
      <t>コドモ</t>
    </rPh>
    <rPh sb="10" eb="12">
      <t>ジョウキョウ</t>
    </rPh>
    <rPh sb="15" eb="16">
      <t>サイ</t>
    </rPh>
    <rPh sb="16" eb="18">
      <t>イジョウ</t>
    </rPh>
    <rPh sb="18" eb="19">
      <t>カタ</t>
    </rPh>
    <phoneticPr fontId="3"/>
  </si>
  <si>
    <t>＜就労状況＞</t>
    <rPh sb="1" eb="3">
      <t>シュウロウ</t>
    </rPh>
    <rPh sb="3" eb="5">
      <t>ジョウキョウ</t>
    </rPh>
    <phoneticPr fontId="3"/>
  </si>
  <si>
    <t>＜その他の収入＞</t>
    <rPh sb="3" eb="4">
      <t>タ</t>
    </rPh>
    <rPh sb="5" eb="7">
      <t>シュウニュウ</t>
    </rPh>
    <phoneticPr fontId="3"/>
  </si>
  <si>
    <t>株式、利子、不動産等の収入</t>
    <rPh sb="0" eb="2">
      <t>カブシキ</t>
    </rPh>
    <rPh sb="3" eb="5">
      <t>リシ</t>
    </rPh>
    <rPh sb="6" eb="8">
      <t>フドウ</t>
    </rPh>
    <rPh sb="8" eb="9">
      <t>サン</t>
    </rPh>
    <rPh sb="9" eb="10">
      <t>トウ</t>
    </rPh>
    <rPh sb="11" eb="13">
      <t>シュウニュウ</t>
    </rPh>
    <phoneticPr fontId="3"/>
  </si>
  <si>
    <t>公的年金（障害年金／遺族年金 等）の受給</t>
    <rPh sb="15" eb="16">
      <t>ナド</t>
    </rPh>
    <rPh sb="18" eb="20">
      <t>ジュキュウ</t>
    </rPh>
    <phoneticPr fontId="3"/>
  </si>
  <si>
    <t>傷病手当金、出産手当金、労災保険の各種給付</t>
    <rPh sb="0" eb="2">
      <t>ショウビョウ</t>
    </rPh>
    <rPh sb="2" eb="4">
      <t>テアテ</t>
    </rPh>
    <rPh sb="4" eb="5">
      <t>キン</t>
    </rPh>
    <rPh sb="6" eb="8">
      <t>シュッサン</t>
    </rPh>
    <rPh sb="8" eb="10">
      <t>テアテ</t>
    </rPh>
    <rPh sb="10" eb="11">
      <t>キン</t>
    </rPh>
    <rPh sb="12" eb="14">
      <t>ロウサイ</t>
    </rPh>
    <rPh sb="14" eb="16">
      <t>ホケン</t>
    </rPh>
    <rPh sb="17" eb="19">
      <t>カクシュ</t>
    </rPh>
    <rPh sb="19" eb="21">
      <t>キュウフ</t>
    </rPh>
    <phoneticPr fontId="3"/>
  </si>
  <si>
    <t>裏面へ続く</t>
    <rPh sb="0" eb="2">
      <t>リメン</t>
    </rPh>
    <rPh sb="3" eb="4">
      <t>ツヅ</t>
    </rPh>
    <phoneticPr fontId="3"/>
  </si>
  <si>
    <t>共同扶養者の状況</t>
    <rPh sb="0" eb="2">
      <t>キョウドウ</t>
    </rPh>
    <rPh sb="2" eb="5">
      <t>フヨウシャ</t>
    </rPh>
    <rPh sb="6" eb="8">
      <t>ジョウキョウ</t>
    </rPh>
    <phoneticPr fontId="3"/>
  </si>
  <si>
    <t>被保険者（あなた）の配偶者の状況と他者からの援助の状況</t>
    <rPh sb="0" eb="4">
      <t>ヒホケンシャ</t>
    </rPh>
    <rPh sb="10" eb="13">
      <t>ハイグウシャ</t>
    </rPh>
    <rPh sb="14" eb="16">
      <t>ジョウキョウ</t>
    </rPh>
    <rPh sb="17" eb="19">
      <t>タシャ</t>
    </rPh>
    <rPh sb="22" eb="24">
      <t>エンジョ</t>
    </rPh>
    <rPh sb="25" eb="27">
      <t>ジョウキョウ</t>
    </rPh>
    <phoneticPr fontId="3"/>
  </si>
  <si>
    <t>（健保の記号・番号：</t>
    <rPh sb="1" eb="3">
      <t>ケンポ</t>
    </rPh>
    <rPh sb="4" eb="6">
      <t>キゴウ</t>
    </rPh>
    <rPh sb="7" eb="9">
      <t>バンゴウ</t>
    </rPh>
    <phoneticPr fontId="3"/>
  </si>
  <si>
    <t>金額（年間）：</t>
    <rPh sb="0" eb="2">
      <t>キンガク</t>
    </rPh>
    <rPh sb="3" eb="5">
      <t>ネンカン</t>
    </rPh>
    <phoneticPr fontId="3"/>
  </si>
  <si>
    <t>円</t>
    <rPh sb="0" eb="1">
      <t>エン</t>
    </rPh>
    <phoneticPr fontId="3"/>
  </si>
  <si>
    <t>援助者の氏名：</t>
    <rPh sb="0" eb="2">
      <t>エンジョ</t>
    </rPh>
    <rPh sb="2" eb="3">
      <t>シャ</t>
    </rPh>
    <rPh sb="4" eb="6">
      <t>シメイ</t>
    </rPh>
    <phoneticPr fontId="3"/>
  </si>
  <si>
    <t>子との続柄：</t>
    <rPh sb="0" eb="1">
      <t>コ</t>
    </rPh>
    <rPh sb="3" eb="5">
      <t>ツヅキガラ</t>
    </rPh>
    <phoneticPr fontId="3"/>
  </si>
  <si>
    <t>あなたの年間収入見込み</t>
    <rPh sb="4" eb="6">
      <t>ネンカン</t>
    </rPh>
    <rPh sb="6" eb="8">
      <t>シュウニュウ</t>
    </rPh>
    <rPh sb="8" eb="10">
      <t>ミコ</t>
    </rPh>
    <phoneticPr fontId="3"/>
  </si>
  <si>
    <t>内訳</t>
    <rPh sb="0" eb="2">
      <t>ウチワケ</t>
    </rPh>
    <phoneticPr fontId="3"/>
  </si>
  <si>
    <t>年間見込額</t>
    <rPh sb="0" eb="2">
      <t>ネンカン</t>
    </rPh>
    <rPh sb="2" eb="5">
      <t>ミコミガク</t>
    </rPh>
    <phoneticPr fontId="3"/>
  </si>
  <si>
    <t>必要な添付書類</t>
    <rPh sb="0" eb="2">
      <t>ヒツヨウ</t>
    </rPh>
    <rPh sb="3" eb="5">
      <t>テンプ</t>
    </rPh>
    <rPh sb="5" eb="7">
      <t>ショルイ</t>
    </rPh>
    <phoneticPr fontId="3"/>
  </si>
  <si>
    <t>給与収入（賞与含む）</t>
    <rPh sb="0" eb="2">
      <t>キュウヨ</t>
    </rPh>
    <rPh sb="2" eb="4">
      <t>シュウニュウ</t>
    </rPh>
    <rPh sb="5" eb="7">
      <t>ショウヨ</t>
    </rPh>
    <rPh sb="7" eb="8">
      <t>フク</t>
    </rPh>
    <phoneticPr fontId="3"/>
  </si>
  <si>
    <t>1～5月申請　⇒　前年の源泉徴収票（写）</t>
    <rPh sb="3" eb="4">
      <t>ガツ</t>
    </rPh>
    <rPh sb="4" eb="6">
      <t>シンセイ</t>
    </rPh>
    <rPh sb="9" eb="11">
      <t>ゼンネン</t>
    </rPh>
    <rPh sb="12" eb="17">
      <t>ゲンセンチョウシュウヒョウ</t>
    </rPh>
    <rPh sb="18" eb="19">
      <t>ウツ</t>
    </rPh>
    <phoneticPr fontId="1"/>
  </si>
  <si>
    <t>6～12月申請　⇒　所得証明書（原本）</t>
    <rPh sb="4" eb="5">
      <t>ガツ</t>
    </rPh>
    <rPh sb="5" eb="7">
      <t>シンセイ</t>
    </rPh>
    <rPh sb="10" eb="12">
      <t>ショトク</t>
    </rPh>
    <rPh sb="12" eb="15">
      <t>ショウメイショ</t>
    </rPh>
    <rPh sb="16" eb="18">
      <t>ゲンポン</t>
    </rPh>
    <phoneticPr fontId="3"/>
  </si>
  <si>
    <t>年金収入</t>
    <rPh sb="0" eb="2">
      <t>ネンキン</t>
    </rPh>
    <rPh sb="2" eb="4">
      <t>シュウニュウ</t>
    </rPh>
    <phoneticPr fontId="3"/>
  </si>
  <si>
    <t>①年金名（</t>
    <rPh sb="1" eb="3">
      <t>ネンキン</t>
    </rPh>
    <rPh sb="3" eb="4">
      <t>メイ</t>
    </rPh>
    <phoneticPr fontId="3"/>
  </si>
  <si>
    <t>（控除前の年金支払額）</t>
    <rPh sb="1" eb="3">
      <t>コウジョ</t>
    </rPh>
    <rPh sb="3" eb="4">
      <t>マエ</t>
    </rPh>
    <rPh sb="5" eb="7">
      <t>ネンキン</t>
    </rPh>
    <rPh sb="7" eb="9">
      <t>シハラ</t>
    </rPh>
    <rPh sb="9" eb="10">
      <t>ガク</t>
    </rPh>
    <phoneticPr fontId="3"/>
  </si>
  <si>
    <t>②年金名（</t>
    <rPh sb="1" eb="3">
      <t>ネンキン</t>
    </rPh>
    <rPh sb="3" eb="4">
      <t>メイ</t>
    </rPh>
    <phoneticPr fontId="3"/>
  </si>
  <si>
    <t>（年金の例）</t>
    <phoneticPr fontId="3"/>
  </si>
  <si>
    <t>※種類毎に記載</t>
    <rPh sb="1" eb="3">
      <t>シュルイ</t>
    </rPh>
    <rPh sb="3" eb="4">
      <t>ゴト</t>
    </rPh>
    <rPh sb="5" eb="7">
      <t>キサイ</t>
    </rPh>
    <phoneticPr fontId="3"/>
  </si>
  <si>
    <t>③年金名（</t>
    <rPh sb="1" eb="3">
      <t>ネンキン</t>
    </rPh>
    <rPh sb="3" eb="4">
      <t>メイ</t>
    </rPh>
    <phoneticPr fontId="3"/>
  </si>
  <si>
    <t>　基礎/厚生/障害/遺族/企業/個人 等</t>
    <rPh sb="1" eb="3">
      <t>キソ</t>
    </rPh>
    <rPh sb="4" eb="6">
      <t>コウセイ</t>
    </rPh>
    <rPh sb="7" eb="9">
      <t>ショウガイ</t>
    </rPh>
    <rPh sb="10" eb="12">
      <t>イゾク</t>
    </rPh>
    <rPh sb="19" eb="20">
      <t>ナド</t>
    </rPh>
    <phoneticPr fontId="3"/>
  </si>
  <si>
    <t>事業収入・不動産収入</t>
    <rPh sb="0" eb="2">
      <t>ジギョウ</t>
    </rPh>
    <rPh sb="2" eb="4">
      <t>シュウニュウ</t>
    </rPh>
    <rPh sb="5" eb="8">
      <t>フドウサン</t>
    </rPh>
    <rPh sb="8" eb="10">
      <t>シュウニュウ</t>
    </rPh>
    <phoneticPr fontId="3"/>
  </si>
  <si>
    <t>不動産売却・遺産相続</t>
    <rPh sb="0" eb="3">
      <t>フドウサン</t>
    </rPh>
    <rPh sb="3" eb="5">
      <t>バイキャク</t>
    </rPh>
    <rPh sb="6" eb="8">
      <t>イサン</t>
    </rPh>
    <rPh sb="8" eb="10">
      <t>ソウゾク</t>
    </rPh>
    <phoneticPr fontId="3"/>
  </si>
  <si>
    <t>健康保険からの給付</t>
    <rPh sb="0" eb="2">
      <t>ケンコウ</t>
    </rPh>
    <rPh sb="2" eb="4">
      <t>ホケン</t>
    </rPh>
    <rPh sb="7" eb="9">
      <t>キュウフ</t>
    </rPh>
    <phoneticPr fontId="3"/>
  </si>
  <si>
    <t>傷病手当金</t>
    <rPh sb="0" eb="2">
      <t>ショウビョウ</t>
    </rPh>
    <rPh sb="2" eb="5">
      <t>テアテキン</t>
    </rPh>
    <phoneticPr fontId="3"/>
  </si>
  <si>
    <t>出産手当金</t>
    <rPh sb="0" eb="2">
      <t>シュッサン</t>
    </rPh>
    <rPh sb="2" eb="5">
      <t>テアテキン</t>
    </rPh>
    <phoneticPr fontId="3"/>
  </si>
  <si>
    <t>雇用保険からの給付</t>
    <rPh sb="0" eb="2">
      <t>コヨウ</t>
    </rPh>
    <rPh sb="2" eb="4">
      <t>ホケン</t>
    </rPh>
    <rPh sb="7" eb="9">
      <t>キュウフ</t>
    </rPh>
    <phoneticPr fontId="3"/>
  </si>
  <si>
    <t>育児休業給付</t>
    <phoneticPr fontId="3"/>
  </si>
  <si>
    <t>介護休業給付</t>
    <phoneticPr fontId="3"/>
  </si>
  <si>
    <t>高年齢雇用継続給付</t>
    <phoneticPr fontId="3"/>
  </si>
  <si>
    <t>保険金・株式配当金・利子収入・投資収入</t>
    <rPh sb="0" eb="3">
      <t>ホケンキン</t>
    </rPh>
    <rPh sb="4" eb="6">
      <t>カブシキ</t>
    </rPh>
    <rPh sb="6" eb="9">
      <t>ハイトウキン</t>
    </rPh>
    <rPh sb="10" eb="12">
      <t>リシ</t>
    </rPh>
    <rPh sb="12" eb="14">
      <t>シュウニュウ</t>
    </rPh>
    <rPh sb="15" eb="17">
      <t>トウシ</t>
    </rPh>
    <rPh sb="17" eb="19">
      <t>シュウニュウ</t>
    </rPh>
    <phoneticPr fontId="3"/>
  </si>
  <si>
    <t>その他の収入</t>
    <rPh sb="2" eb="3">
      <t>タ</t>
    </rPh>
    <rPh sb="4" eb="6">
      <t>シュウニュウ</t>
    </rPh>
    <phoneticPr fontId="3"/>
  </si>
  <si>
    <t>合計</t>
    <rPh sb="0" eb="2">
      <t>ゴウケイ</t>
    </rPh>
    <phoneticPr fontId="3"/>
  </si>
  <si>
    <t>（あなたの）前年度収入と今後１年間の収入見込金額に大幅な差がある場合は、下記にその理由を記入してください。</t>
    <rPh sb="6" eb="9">
      <t>ゼンネンド</t>
    </rPh>
    <rPh sb="9" eb="11">
      <t>シュウニュウ</t>
    </rPh>
    <rPh sb="12" eb="14">
      <t>コンゴ</t>
    </rPh>
    <rPh sb="15" eb="17">
      <t>ネンカン</t>
    </rPh>
    <rPh sb="18" eb="20">
      <t>シュウニュウ</t>
    </rPh>
    <rPh sb="20" eb="22">
      <t>ミコ</t>
    </rPh>
    <rPh sb="22" eb="24">
      <t>キンガク</t>
    </rPh>
    <rPh sb="25" eb="27">
      <t>オオハバ</t>
    </rPh>
    <rPh sb="28" eb="29">
      <t>サ</t>
    </rPh>
    <rPh sb="32" eb="34">
      <t>バアイ</t>
    </rPh>
    <rPh sb="41" eb="43">
      <t>リユウ</t>
    </rPh>
    <rPh sb="44" eb="46">
      <t>キニュウ</t>
    </rPh>
    <phoneticPr fontId="3"/>
  </si>
  <si>
    <t>また、産休、育休を取得予定の場合は、その種類と期間を記載してください。</t>
    <rPh sb="3" eb="5">
      <t>サンキュウ</t>
    </rPh>
    <rPh sb="6" eb="8">
      <t>イクキュウ</t>
    </rPh>
    <rPh sb="9" eb="11">
      <t>シュトク</t>
    </rPh>
    <rPh sb="11" eb="13">
      <t>ヨテイ</t>
    </rPh>
    <rPh sb="14" eb="16">
      <t>バアイ</t>
    </rPh>
    <rPh sb="20" eb="22">
      <t>シュルイ</t>
    </rPh>
    <rPh sb="23" eb="25">
      <t>キカン</t>
    </rPh>
    <rPh sb="26" eb="28">
      <t>キサイ</t>
    </rPh>
    <phoneticPr fontId="3"/>
  </si>
  <si>
    <t>配偶者の年間収入見込み</t>
    <rPh sb="0" eb="3">
      <t>ハイグウシャ</t>
    </rPh>
    <rPh sb="4" eb="6">
      <t>ネンカン</t>
    </rPh>
    <rPh sb="6" eb="8">
      <t>シュウニュウ</t>
    </rPh>
    <rPh sb="8" eb="10">
      <t>ミコ</t>
    </rPh>
    <phoneticPr fontId="3"/>
  </si>
  <si>
    <t>　基礎/厚年/共済/企業/遺族/障害/個人等</t>
    <rPh sb="21" eb="22">
      <t>ナド</t>
    </rPh>
    <phoneticPr fontId="3"/>
  </si>
  <si>
    <t>失業等給付</t>
    <rPh sb="0" eb="2">
      <t>シツギョウ</t>
    </rPh>
    <rPh sb="2" eb="3">
      <t>トウ</t>
    </rPh>
    <rPh sb="3" eb="5">
      <t>キュウフ</t>
    </rPh>
    <phoneticPr fontId="3"/>
  </si>
  <si>
    <t>（配偶者の）前年度収入と今後１年間の収入見込金額に大幅な差がある場合は、下記にその理由を記入してください。</t>
    <rPh sb="1" eb="4">
      <t>ハイグウシャ</t>
    </rPh>
    <rPh sb="6" eb="9">
      <t>ゼンネンド</t>
    </rPh>
    <rPh sb="9" eb="11">
      <t>シュウニュウ</t>
    </rPh>
    <rPh sb="12" eb="14">
      <t>コンゴ</t>
    </rPh>
    <rPh sb="15" eb="17">
      <t>ネンカン</t>
    </rPh>
    <rPh sb="18" eb="20">
      <t>シュウニュウ</t>
    </rPh>
    <rPh sb="20" eb="22">
      <t>ミコ</t>
    </rPh>
    <rPh sb="22" eb="24">
      <t>キンガク</t>
    </rPh>
    <rPh sb="25" eb="27">
      <t>オオハバ</t>
    </rPh>
    <rPh sb="28" eb="29">
      <t>サ</t>
    </rPh>
    <rPh sb="32" eb="34">
      <t>バアイ</t>
    </rPh>
    <rPh sb="36" eb="38">
      <t>カキ</t>
    </rPh>
    <rPh sb="41" eb="43">
      <t>リユウ</t>
    </rPh>
    <rPh sb="44" eb="46">
      <t>キニュウ</t>
    </rPh>
    <phoneticPr fontId="3"/>
  </si>
  <si>
    <t>下記の扶養内容に相違ありません。申請後、扶養状況に変更があった場合は速やかに届出します。</t>
    <phoneticPr fontId="21"/>
  </si>
  <si>
    <t>届出内容が事実と異なっていた場合や届出が遅延した場合は、遡って資格の取消しを受け、該当期間の医療費および給付金のすべてを返戻することに同意します。</t>
    <rPh sb="67" eb="69">
      <t>ドウイ</t>
    </rPh>
    <phoneticPr fontId="21"/>
  </si>
  <si>
    <t>　失業給付が上記日額を超える場合でも、受給しない期間（待機期間、給付制限期間中）は扶養にできます。</t>
    <rPh sb="1" eb="3">
      <t>シツギョウ</t>
    </rPh>
    <rPh sb="3" eb="5">
      <t>キュウフ</t>
    </rPh>
    <rPh sb="6" eb="8">
      <t>ジョウキ</t>
    </rPh>
    <rPh sb="8" eb="10">
      <t>ニチガク</t>
    </rPh>
    <rPh sb="11" eb="12">
      <t>コ</t>
    </rPh>
    <rPh sb="14" eb="16">
      <t>バアイ</t>
    </rPh>
    <rPh sb="19" eb="21">
      <t>ジュキュウ</t>
    </rPh>
    <rPh sb="24" eb="26">
      <t>キカン</t>
    </rPh>
    <rPh sb="27" eb="29">
      <t>タイキ</t>
    </rPh>
    <rPh sb="29" eb="31">
      <t>キカン</t>
    </rPh>
    <rPh sb="32" eb="34">
      <t>キュウフ</t>
    </rPh>
    <rPh sb="34" eb="36">
      <t>セイゲン</t>
    </rPh>
    <rPh sb="36" eb="38">
      <t>キカン</t>
    </rPh>
    <rPh sb="38" eb="39">
      <t>チュウ</t>
    </rPh>
    <rPh sb="41" eb="43">
      <t>フヨウ</t>
    </rPh>
    <phoneticPr fontId="3"/>
  </si>
  <si>
    <r>
      <rPr>
        <b/>
        <sz val="9"/>
        <color theme="10"/>
        <rFont val="游ゴシック"/>
        <family val="3"/>
        <charset val="128"/>
        <scheme val="minor"/>
      </rPr>
      <t>⇒</t>
    </r>
    <r>
      <rPr>
        <b/>
        <u/>
        <sz val="9"/>
        <color theme="10"/>
        <rFont val="游ゴシック"/>
        <family val="3"/>
        <charset val="128"/>
        <scheme val="minor"/>
      </rPr>
      <t xml:space="preserve">「扶養認定に必要となる資料一覧」の「(３)扶養申請対象者は収入がある」を
</t>
    </r>
    <r>
      <rPr>
        <b/>
        <sz val="9"/>
        <color theme="10"/>
        <rFont val="游ゴシック"/>
        <family val="3"/>
        <charset val="128"/>
        <scheme val="minor"/>
      </rPr>
      <t>　</t>
    </r>
    <r>
      <rPr>
        <b/>
        <u/>
        <sz val="9"/>
        <color theme="10"/>
        <rFont val="游ゴシック"/>
        <family val="3"/>
        <charset val="128"/>
        <scheme val="minor"/>
      </rPr>
      <t xml:space="preserve">確認のうえ、それぞれの必要書類（雇用契約書、確定申告書類等）を添付して
</t>
    </r>
    <r>
      <rPr>
        <b/>
        <sz val="9"/>
        <color theme="10"/>
        <rFont val="游ゴシック"/>
        <family val="3"/>
        <charset val="128"/>
        <scheme val="minor"/>
      </rPr>
      <t>　</t>
    </r>
    <r>
      <rPr>
        <b/>
        <u/>
        <sz val="9"/>
        <color theme="10"/>
        <rFont val="游ゴシック"/>
        <family val="3"/>
        <charset val="128"/>
        <scheme val="minor"/>
      </rPr>
      <t>ください</t>
    </r>
    <rPh sb="39" eb="41">
      <t>カクニン</t>
    </rPh>
    <rPh sb="50" eb="54">
      <t>ヒツヨウショルイ</t>
    </rPh>
    <rPh sb="55" eb="57">
      <t>コヨウ</t>
    </rPh>
    <rPh sb="57" eb="59">
      <t>ケイヤク</t>
    </rPh>
    <rPh sb="61" eb="63">
      <t>カクテイ</t>
    </rPh>
    <rPh sb="63" eb="65">
      <t>シンコク</t>
    </rPh>
    <rPh sb="65" eb="66">
      <t>ショ</t>
    </rPh>
    <rPh sb="66" eb="67">
      <t>ルイ</t>
    </rPh>
    <rPh sb="67" eb="68">
      <t>ナド</t>
    </rPh>
    <phoneticPr fontId="21"/>
  </si>
  <si>
    <t>※１「扶養認定に必要となる資料一覧」の「(３)扶養申請対象者は収入がある」【ケース１】に該当する方のみ不要</t>
    <phoneticPr fontId="21"/>
  </si>
  <si>
    <r>
      <t>【必須書類】所得証明書/非課税証明書（原本）</t>
    </r>
    <r>
      <rPr>
        <b/>
        <sz val="8"/>
        <rFont val="游ゴシック"/>
        <family val="3"/>
        <charset val="128"/>
        <scheme val="minor"/>
      </rPr>
      <t>※１　</t>
    </r>
    <rPh sb="1" eb="3">
      <t>ヒッス</t>
    </rPh>
    <rPh sb="3" eb="5">
      <t>ショルイ</t>
    </rPh>
    <rPh sb="12" eb="18">
      <t>ヒカゼイショウメイショ</t>
    </rPh>
    <phoneticPr fontId="21"/>
  </si>
  <si>
    <t>　失業給付や傷病手当金・出産手当金を受給する場合、日額3,611円以下(60歳以上または障害年金受給者は日額4,999円以下）の場合は扶養にできます。</t>
    <rPh sb="1" eb="3">
      <t>シツギョウ</t>
    </rPh>
    <rPh sb="3" eb="5">
      <t>キュウフ</t>
    </rPh>
    <rPh sb="6" eb="8">
      <t>ショウビョウ</t>
    </rPh>
    <rPh sb="8" eb="10">
      <t>テアテ</t>
    </rPh>
    <rPh sb="10" eb="11">
      <t>キン</t>
    </rPh>
    <rPh sb="12" eb="14">
      <t>シュッサン</t>
    </rPh>
    <rPh sb="14" eb="16">
      <t>テアテ</t>
    </rPh>
    <rPh sb="16" eb="17">
      <t>キン</t>
    </rPh>
    <rPh sb="18" eb="20">
      <t>ジュキュウ</t>
    </rPh>
    <rPh sb="22" eb="24">
      <t>バアイ</t>
    </rPh>
    <rPh sb="25" eb="27">
      <t>ニチガク</t>
    </rPh>
    <rPh sb="32" eb="35">
      <t>エンイカ</t>
    </rPh>
    <rPh sb="38" eb="41">
      <t>サイイジョウ</t>
    </rPh>
    <rPh sb="44" eb="46">
      <t>ショウガイ</t>
    </rPh>
    <rPh sb="46" eb="48">
      <t>ネンキン</t>
    </rPh>
    <rPh sb="48" eb="51">
      <t>ジュキュウシャ</t>
    </rPh>
    <rPh sb="52" eb="54">
      <t>ニチガク</t>
    </rPh>
    <rPh sb="59" eb="62">
      <t>エンイカ</t>
    </rPh>
    <rPh sb="64" eb="66">
      <t>バアイ</t>
    </rPh>
    <rPh sb="67" eb="69">
      <t>フヨウ</t>
    </rPh>
    <phoneticPr fontId="3"/>
  </si>
  <si>
    <t>です＞</t>
    <phoneticPr fontId="21"/>
  </si>
  <si>
    <t>　今後１年間の収入見込み（所得ではなく税引前の収入）を記載してください。</t>
    <phoneticPr fontId="21"/>
  </si>
  <si>
    <t>（産休や育休を取得される場合は、その間の給与の減少や出産手当金、育児休業給付金を反映してください。）</t>
    <phoneticPr fontId="21"/>
  </si>
  <si>
    <t>＜あなたは回答が</t>
    <rPh sb="5" eb="7">
      <t>カイトウ</t>
    </rPh>
    <phoneticPr fontId="21"/>
  </si>
  <si>
    <t>です＞</t>
    <phoneticPr fontId="21"/>
  </si>
  <si>
    <t>＜あなたは回答が</t>
    <phoneticPr fontId="21"/>
  </si>
  <si>
    <r>
      <t>あなたと配偶者の今後１年間の収入見込み</t>
    </r>
    <r>
      <rPr>
        <b/>
        <sz val="9"/>
        <color rgb="FFFF0000"/>
        <rFont val="游ゴシック"/>
        <family val="3"/>
        <charset val="128"/>
        <scheme val="minor"/>
      </rPr>
      <t>※配偶者がオムロングループの社員、または国民健康保険、その他の健康保険に加入中の場合は記載してください</t>
    </r>
    <rPh sb="33" eb="35">
      <t>シャイン</t>
    </rPh>
    <rPh sb="39" eb="41">
      <t>コクミン</t>
    </rPh>
    <rPh sb="41" eb="43">
      <t>ケンコウ</t>
    </rPh>
    <rPh sb="43" eb="45">
      <t>ホケン</t>
    </rPh>
    <rPh sb="48" eb="49">
      <t>タ</t>
    </rPh>
    <rPh sb="50" eb="52">
      <t>ケンコウ</t>
    </rPh>
    <rPh sb="52" eb="54">
      <t>ホケン</t>
    </rPh>
    <rPh sb="55" eb="57">
      <t>カニュウ</t>
    </rPh>
    <rPh sb="57" eb="58">
      <t>チュウ</t>
    </rPh>
    <rPh sb="59" eb="61">
      <t>バアイ</t>
    </rPh>
    <rPh sb="62" eb="64">
      <t>キサイ</t>
    </rPh>
    <phoneticPr fontId="3"/>
  </si>
  <si>
    <t>裏面にも記入事項があります</t>
    <rPh sb="0" eb="2">
      <t>ウラメン</t>
    </rPh>
    <rPh sb="4" eb="8">
      <t>キニュウジコウ</t>
    </rPh>
    <phoneticPr fontId="21"/>
  </si>
  <si>
    <r>
      <t>お子様の今後１年間の収入（予定）</t>
    </r>
    <r>
      <rPr>
        <b/>
        <sz val="9"/>
        <color rgb="FFFF0000"/>
        <rFont val="游ゴシック"/>
        <family val="3"/>
        <charset val="128"/>
        <scheme val="minor"/>
      </rPr>
      <t>※18歳以上の方のみ、該当する項目にチェックを入れてください。</t>
    </r>
    <rPh sb="1" eb="3">
      <t>コサマ</t>
    </rPh>
    <rPh sb="4" eb="6">
      <t>コンゴ</t>
    </rPh>
    <rPh sb="7" eb="9">
      <t>ネンカン</t>
    </rPh>
    <rPh sb="10" eb="12">
      <t>シュウニュウ</t>
    </rPh>
    <rPh sb="13" eb="15">
      <t>ヨテイ</t>
    </rPh>
    <rPh sb="19" eb="20">
      <t>サイ</t>
    </rPh>
    <rPh sb="20" eb="22">
      <t>イジョウ</t>
    </rPh>
    <rPh sb="23" eb="24">
      <t>カタ</t>
    </rPh>
    <rPh sb="27" eb="29">
      <t>ガイトウ</t>
    </rPh>
    <rPh sb="31" eb="33">
      <t>コウモク</t>
    </rPh>
    <rPh sb="39" eb="40">
      <t>イ</t>
    </rPh>
    <phoneticPr fontId="3"/>
  </si>
  <si>
    <t>○</t>
    <phoneticPr fontId="3"/>
  </si>
  <si>
    <t>健保　太郎</t>
    <rPh sb="0" eb="2">
      <t>ケンポ</t>
    </rPh>
    <rPh sb="3" eb="5">
      <t>タロウ</t>
    </rPh>
    <phoneticPr fontId="3"/>
  </si>
  <si>
    <t>健保　花子</t>
    <rPh sb="0" eb="2">
      <t>ケンポ</t>
    </rPh>
    <rPh sb="3" eb="5">
      <t>ハナコ</t>
    </rPh>
    <phoneticPr fontId="3"/>
  </si>
  <si>
    <t>長女</t>
    <rPh sb="0" eb="2">
      <t>チョウジョ</t>
    </rPh>
    <phoneticPr fontId="3"/>
  </si>
  <si>
    <t>扶養申請対象者の健康保険の加入状況</t>
    <rPh sb="0" eb="4">
      <t>フヨウシンセイ</t>
    </rPh>
    <rPh sb="4" eb="7">
      <t>タイショウシャ</t>
    </rPh>
    <rPh sb="8" eb="10">
      <t>ケンコウ</t>
    </rPh>
    <rPh sb="10" eb="12">
      <t>ホケン</t>
    </rPh>
    <rPh sb="13" eb="15">
      <t>カニュウ</t>
    </rPh>
    <rPh sb="15" eb="17">
      <t>ジョウキョウ</t>
    </rPh>
    <phoneticPr fontId="3"/>
  </si>
  <si>
    <t>（オムロン健保の記号・番号：</t>
    <phoneticPr fontId="21"/>
  </si>
  <si>
    <t>-</t>
    <phoneticPr fontId="21"/>
  </si>
  <si>
    <t>）</t>
    <phoneticPr fontId="21"/>
  </si>
  <si>
    <t>○○</t>
    <phoneticPr fontId="3"/>
  </si>
  <si>
    <t>○○○○○○</t>
    <phoneticPr fontId="3"/>
  </si>
  <si>
    <t>失業保険</t>
    <rPh sb="0" eb="2">
      <t>シツギョウ</t>
    </rPh>
    <rPh sb="2" eb="4">
      <t>ホケン</t>
    </rPh>
    <phoneticPr fontId="3"/>
  </si>
  <si>
    <t>※１「扶養認定に必要となる資料一覧」の「(３)扶養申請対象者は収入がある」【１】に該当する方のみ不要</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</si>
</sst>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9"/>
      <color theme="0"/>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9"/>
      <color theme="1"/>
      <name val="游ゴシック"/>
      <family val="2"/>
      <charset val="128"/>
      <scheme val="minor"/>
    </font>
    <font>
      <sz val="11"/>
      <color theme="0"/>
      <name val="游ゴシック"/>
      <family val="3"/>
      <charset val="128"/>
      <scheme val="minor"/>
    </font>
    <font>
      <b/>
      <sz val="9"/>
      <color rgb="FFFF0000"/>
      <name val="游ゴシック"/>
      <family val="3"/>
      <charset val="128"/>
      <scheme val="minor"/>
    </font>
    <font>
      <b/>
      <sz val="9"/>
      <color rgb="FF0070C0"/>
      <name val="游ゴシック"/>
      <family val="3"/>
      <charset val="128"/>
      <scheme val="minor"/>
    </font>
    <font>
      <b/>
      <sz val="9"/>
      <name val="游ゴシック"/>
      <family val="3"/>
      <charset val="128"/>
      <scheme val="minor"/>
    </font>
    <font>
      <b/>
      <sz val="9"/>
      <color theme="0"/>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u/>
      <sz val="10"/>
      <color theme="1"/>
      <name val="游ゴシック"/>
      <family val="3"/>
      <charset val="128"/>
      <scheme val="minor"/>
    </font>
    <font>
      <b/>
      <sz val="10"/>
      <color rgb="FF0070C0"/>
      <name val="游ゴシック"/>
      <family val="3"/>
      <charset val="128"/>
      <scheme val="minor"/>
    </font>
    <font>
      <sz val="6"/>
      <name val="游ゴシック"/>
      <family val="3"/>
      <charset val="128"/>
      <scheme val="minor"/>
    </font>
    <font>
      <u/>
      <sz val="11"/>
      <color theme="10"/>
      <name val="游ゴシック"/>
      <family val="2"/>
      <scheme val="minor"/>
    </font>
    <font>
      <b/>
      <u/>
      <sz val="9"/>
      <color theme="10"/>
      <name val="游ゴシック"/>
      <family val="3"/>
      <charset val="128"/>
      <scheme val="minor"/>
    </font>
    <font>
      <sz val="14"/>
      <color theme="1"/>
      <name val="游ゴシック"/>
      <family val="3"/>
      <charset val="128"/>
      <scheme val="minor"/>
    </font>
    <font>
      <b/>
      <sz val="8"/>
      <color theme="1"/>
      <name val="游ゴシック"/>
      <family val="3"/>
      <charset val="128"/>
      <scheme val="minor"/>
    </font>
    <font>
      <sz val="9"/>
      <color rgb="FF000000"/>
      <name val="Meiryo UI"/>
      <family val="3"/>
      <charset val="128"/>
    </font>
    <font>
      <sz val="18"/>
      <color theme="1"/>
      <name val="游ゴシック"/>
      <family val="3"/>
      <charset val="128"/>
      <scheme val="minor"/>
    </font>
    <font>
      <b/>
      <sz val="9"/>
      <color theme="10"/>
      <name val="游ゴシック"/>
      <family val="3"/>
      <charset val="128"/>
      <scheme val="minor"/>
    </font>
    <font>
      <b/>
      <sz val="8"/>
      <name val="游ゴシック"/>
      <family val="3"/>
      <charset val="128"/>
      <scheme val="minor"/>
    </font>
    <font>
      <b/>
      <sz val="6"/>
      <name val="游ゴシック"/>
      <family val="3"/>
      <charset val="128"/>
      <scheme val="minor"/>
    </font>
    <font>
      <b/>
      <sz val="8"/>
      <color rgb="FFFF0000"/>
      <name val="游ゴシック"/>
      <family val="3"/>
      <charset val="128"/>
      <scheme val="minor"/>
    </font>
    <font>
      <sz val="11"/>
      <color rgb="FFFF0000"/>
      <name val="游ゴシック"/>
      <family val="3"/>
      <charset val="128"/>
      <scheme val="minor"/>
    </font>
    <font>
      <sz val="14"/>
      <color rgb="FFFF0000"/>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40">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cellStyleXfs>
  <cellXfs count="307">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7"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2" fillId="0" borderId="2" xfId="0" applyFont="1" applyBorder="1">
      <alignment vertical="center"/>
    </xf>
    <xf numFmtId="0" fontId="6" fillId="0" borderId="0" xfId="0" applyFont="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1" xfId="0" applyFont="1" applyBorder="1">
      <alignment vertical="center"/>
    </xf>
    <xf numFmtId="0" fontId="6" fillId="0" borderId="6" xfId="0" applyFont="1" applyBorder="1">
      <alignment vertical="center"/>
    </xf>
    <xf numFmtId="0" fontId="6" fillId="0" borderId="2" xfId="0" applyFont="1" applyBorder="1">
      <alignment vertical="center"/>
    </xf>
    <xf numFmtId="0" fontId="6" fillId="0" borderId="7" xfId="0" applyFont="1" applyBorder="1">
      <alignment vertical="center"/>
    </xf>
    <xf numFmtId="0" fontId="6" fillId="0" borderId="8" xfId="0" applyFont="1" applyBorder="1">
      <alignment vertical="center"/>
    </xf>
    <xf numFmtId="0" fontId="9" fillId="0" borderId="1" xfId="0" applyFont="1" applyBorder="1">
      <alignment vertical="center"/>
    </xf>
    <xf numFmtId="0" fontId="9" fillId="0" borderId="2" xfId="0" applyFont="1" applyBorder="1">
      <alignment vertical="center"/>
    </xf>
    <xf numFmtId="0" fontId="7" fillId="0" borderId="7" xfId="0" applyFont="1" applyBorder="1">
      <alignment vertical="center"/>
    </xf>
    <xf numFmtId="0" fontId="5" fillId="0" borderId="0" xfId="0" applyFont="1">
      <alignment vertical="center"/>
    </xf>
    <xf numFmtId="0" fontId="4" fillId="0" borderId="0" xfId="0" applyFont="1">
      <alignment vertical="center"/>
    </xf>
    <xf numFmtId="0" fontId="5" fillId="0" borderId="4" xfId="0" applyFont="1" applyBorder="1">
      <alignment vertical="center"/>
    </xf>
    <xf numFmtId="0" fontId="11" fillId="0" borderId="0" xfId="0" applyFont="1">
      <alignment vertical="center"/>
    </xf>
    <xf numFmtId="0" fontId="11" fillId="0" borderId="0" xfId="0" applyFont="1" applyAlignment="1">
      <alignment horizontal="center" vertical="center"/>
    </xf>
    <xf numFmtId="0" fontId="6" fillId="3" borderId="9" xfId="0" applyFont="1" applyFill="1" applyBorder="1">
      <alignment vertical="center"/>
    </xf>
    <xf numFmtId="0" fontId="0" fillId="3" borderId="10" xfId="0" applyFill="1" applyBorder="1">
      <alignment vertical="center"/>
    </xf>
    <xf numFmtId="0" fontId="6" fillId="3" borderId="10" xfId="0" applyFont="1" applyFill="1" applyBorder="1">
      <alignment vertical="center"/>
    </xf>
    <xf numFmtId="0" fontId="6" fillId="3" borderId="11" xfId="0" applyFont="1" applyFill="1" applyBorder="1">
      <alignment vertical="center"/>
    </xf>
    <xf numFmtId="0" fontId="5" fillId="3" borderId="10" xfId="0" applyFont="1" applyFill="1" applyBorder="1">
      <alignment vertical="center"/>
    </xf>
    <xf numFmtId="0" fontId="10" fillId="4" borderId="1" xfId="0" applyFont="1" applyFill="1" applyBorder="1">
      <alignment vertical="center"/>
    </xf>
    <xf numFmtId="0" fontId="0" fillId="4" borderId="0" xfId="0" applyFill="1">
      <alignment vertical="center"/>
    </xf>
    <xf numFmtId="0" fontId="6" fillId="4" borderId="0" xfId="0" applyFont="1" applyFill="1">
      <alignment vertical="center"/>
    </xf>
    <xf numFmtId="0" fontId="11" fillId="4" borderId="9" xfId="0" applyFont="1" applyFill="1" applyBorder="1">
      <alignment vertical="center"/>
    </xf>
    <xf numFmtId="0" fontId="0" fillId="4" borderId="10" xfId="0" applyFill="1" applyBorder="1">
      <alignment vertical="center"/>
    </xf>
    <xf numFmtId="0" fontId="9" fillId="0" borderId="0" xfId="0" applyFont="1">
      <alignment vertical="center"/>
    </xf>
    <xf numFmtId="0" fontId="6" fillId="5" borderId="0" xfId="0" applyFont="1" applyFill="1">
      <alignment vertical="center"/>
    </xf>
    <xf numFmtId="0" fontId="10" fillId="5" borderId="0" xfId="0" applyFont="1" applyFill="1">
      <alignment vertical="center"/>
    </xf>
    <xf numFmtId="0" fontId="5" fillId="5" borderId="0" xfId="0" applyFont="1" applyFill="1">
      <alignment vertical="center"/>
    </xf>
    <xf numFmtId="0" fontId="6" fillId="0" borderId="11" xfId="0" applyFont="1" applyBorder="1">
      <alignment vertical="center"/>
    </xf>
    <xf numFmtId="0" fontId="11" fillId="3" borderId="9" xfId="0" applyFont="1" applyFill="1" applyBorder="1">
      <alignment vertical="center"/>
    </xf>
    <xf numFmtId="0" fontId="11" fillId="3" borderId="10" xfId="0" applyFont="1" applyFill="1" applyBorder="1">
      <alignment vertical="center"/>
    </xf>
    <xf numFmtId="0" fontId="11" fillId="3" borderId="0" xfId="0" applyFont="1" applyFill="1">
      <alignment vertical="center"/>
    </xf>
    <xf numFmtId="0" fontId="11" fillId="4" borderId="10" xfId="0" applyFont="1" applyFill="1" applyBorder="1">
      <alignment vertical="center"/>
    </xf>
    <xf numFmtId="0" fontId="6" fillId="4" borderId="10" xfId="0" applyFont="1" applyFill="1" applyBorder="1">
      <alignment vertical="center"/>
    </xf>
    <xf numFmtId="0" fontId="6" fillId="4" borderId="11" xfId="0" applyFont="1" applyFill="1" applyBorder="1">
      <alignment vertical="center"/>
    </xf>
    <xf numFmtId="0" fontId="11" fillId="3" borderId="7" xfId="0" applyFont="1" applyFill="1" applyBorder="1">
      <alignment vertical="center"/>
    </xf>
    <xf numFmtId="0" fontId="6" fillId="3" borderId="7" xfId="0" applyFont="1" applyFill="1" applyBorder="1">
      <alignment vertical="center"/>
    </xf>
    <xf numFmtId="0" fontId="11" fillId="3" borderId="4" xfId="0" applyFont="1" applyFill="1" applyBorder="1">
      <alignment vertical="center"/>
    </xf>
    <xf numFmtId="0" fontId="11" fillId="3" borderId="6" xfId="0" applyFont="1" applyFill="1" applyBorder="1">
      <alignment vertical="center"/>
    </xf>
    <xf numFmtId="0" fontId="11" fillId="3" borderId="8" xfId="0" applyFont="1" applyFill="1" applyBorder="1">
      <alignment vertical="center"/>
    </xf>
    <xf numFmtId="0" fontId="11" fillId="4" borderId="0" xfId="0" applyFont="1" applyFill="1">
      <alignment vertical="center"/>
    </xf>
    <xf numFmtId="0" fontId="11" fillId="4" borderId="7" xfId="0" applyFont="1" applyFill="1" applyBorder="1">
      <alignment vertical="center"/>
    </xf>
    <xf numFmtId="0" fontId="6" fillId="4" borderId="7" xfId="0" applyFont="1" applyFill="1" applyBorder="1">
      <alignment vertical="center"/>
    </xf>
    <xf numFmtId="0" fontId="11" fillId="4" borderId="4" xfId="0" applyFont="1" applyFill="1" applyBorder="1">
      <alignment vertical="center"/>
    </xf>
    <xf numFmtId="0" fontId="11" fillId="4" borderId="6" xfId="0" applyFont="1" applyFill="1" applyBorder="1">
      <alignment vertical="center"/>
    </xf>
    <xf numFmtId="0" fontId="11" fillId="4" borderId="8" xfId="0" applyFont="1" applyFill="1" applyBorder="1">
      <alignment vertical="center"/>
    </xf>
    <xf numFmtId="0" fontId="9" fillId="5" borderId="0" xfId="0" applyFont="1" applyFill="1">
      <alignment vertical="center"/>
    </xf>
    <xf numFmtId="0" fontId="5" fillId="5" borderId="13" xfId="0" applyFont="1" applyFill="1" applyBorder="1">
      <alignment vertical="center"/>
    </xf>
    <xf numFmtId="0" fontId="6" fillId="5" borderId="13" xfId="0" applyFont="1" applyFill="1" applyBorder="1">
      <alignment vertical="center"/>
    </xf>
    <xf numFmtId="0" fontId="6" fillId="5" borderId="15" xfId="0" applyFont="1" applyFill="1" applyBorder="1">
      <alignment vertical="center"/>
    </xf>
    <xf numFmtId="0" fontId="6" fillId="5" borderId="17" xfId="0" applyFont="1" applyFill="1" applyBorder="1">
      <alignment vertical="center"/>
    </xf>
    <xf numFmtId="0" fontId="6" fillId="3" borderId="19" xfId="0" applyFont="1" applyFill="1" applyBorder="1">
      <alignment vertical="center"/>
    </xf>
    <xf numFmtId="0" fontId="6" fillId="4" borderId="19" xfId="0" applyFont="1" applyFill="1" applyBorder="1">
      <alignment vertical="center"/>
    </xf>
    <xf numFmtId="0" fontId="6" fillId="0" borderId="21" xfId="0" applyFont="1" applyBorder="1">
      <alignment vertical="center"/>
    </xf>
    <xf numFmtId="0" fontId="6" fillId="0" borderId="17" xfId="0" applyFont="1" applyBorder="1">
      <alignment vertical="center"/>
    </xf>
    <xf numFmtId="0" fontId="11" fillId="4" borderId="22" xfId="0" applyFont="1" applyFill="1" applyBorder="1">
      <alignment vertical="center"/>
    </xf>
    <xf numFmtId="0" fontId="6" fillId="4" borderId="22" xfId="0" applyFont="1" applyFill="1" applyBorder="1">
      <alignment vertical="center"/>
    </xf>
    <xf numFmtId="0" fontId="6" fillId="4" borderId="23" xfId="0" applyFont="1" applyFill="1" applyBorder="1">
      <alignment vertical="center"/>
    </xf>
    <xf numFmtId="0" fontId="6" fillId="4" borderId="24" xfId="0" applyFont="1" applyFill="1" applyBorder="1">
      <alignment vertical="center"/>
    </xf>
    <xf numFmtId="0" fontId="6" fillId="4" borderId="25" xfId="0" applyFont="1" applyFill="1" applyBorder="1">
      <alignment vertical="center"/>
    </xf>
    <xf numFmtId="0" fontId="5" fillId="5" borderId="14" xfId="0" applyFont="1" applyFill="1" applyBorder="1">
      <alignment vertical="center"/>
    </xf>
    <xf numFmtId="0" fontId="6" fillId="5" borderId="14" xfId="0" applyFont="1" applyFill="1" applyBorder="1">
      <alignment vertical="center"/>
    </xf>
    <xf numFmtId="0" fontId="6" fillId="5" borderId="26" xfId="0" applyFont="1" applyFill="1" applyBorder="1">
      <alignment vertical="center"/>
    </xf>
    <xf numFmtId="0" fontId="5" fillId="0" borderId="28" xfId="0" applyFont="1" applyBorder="1">
      <alignment vertical="center"/>
    </xf>
    <xf numFmtId="0" fontId="6" fillId="0" borderId="28" xfId="0" applyFont="1" applyBorder="1">
      <alignment vertical="center"/>
    </xf>
    <xf numFmtId="0" fontId="6" fillId="0" borderId="29" xfId="0" applyFont="1" applyBorder="1">
      <alignment vertical="center"/>
    </xf>
    <xf numFmtId="0" fontId="11" fillId="5" borderId="13" xfId="0" applyFont="1" applyFill="1" applyBorder="1">
      <alignment vertical="center"/>
    </xf>
    <xf numFmtId="0" fontId="7" fillId="0" borderId="0" xfId="0" applyFont="1">
      <alignment vertical="center"/>
    </xf>
    <xf numFmtId="0" fontId="6" fillId="3" borderId="31" xfId="0" applyFont="1" applyFill="1" applyBorder="1">
      <alignment vertical="center"/>
    </xf>
    <xf numFmtId="0" fontId="0" fillId="3" borderId="13" xfId="0" applyFill="1" applyBorder="1">
      <alignment vertical="center"/>
    </xf>
    <xf numFmtId="0" fontId="6" fillId="3" borderId="13" xfId="0" applyFont="1" applyFill="1" applyBorder="1">
      <alignment vertical="center"/>
    </xf>
    <xf numFmtId="0" fontId="6" fillId="3" borderId="15" xfId="0" applyFont="1" applyFill="1" applyBorder="1">
      <alignment vertical="center"/>
    </xf>
    <xf numFmtId="0" fontId="6" fillId="0" borderId="18" xfId="0" applyFont="1" applyBorder="1">
      <alignment vertical="center"/>
    </xf>
    <xf numFmtId="0" fontId="11" fillId="0" borderId="17" xfId="0" applyFont="1" applyBorder="1">
      <alignment vertical="center"/>
    </xf>
    <xf numFmtId="0" fontId="5" fillId="0" borderId="28" xfId="0" applyFont="1" applyBorder="1" applyAlignment="1">
      <alignment horizontal="right" vertical="center"/>
    </xf>
    <xf numFmtId="0" fontId="6" fillId="4" borderId="31" xfId="0" applyFont="1" applyFill="1" applyBorder="1">
      <alignment vertical="center"/>
    </xf>
    <xf numFmtId="0" fontId="0" fillId="4" borderId="13" xfId="0" applyFill="1" applyBorder="1">
      <alignment vertical="center"/>
    </xf>
    <xf numFmtId="0" fontId="6" fillId="4" borderId="13" xfId="0" applyFont="1" applyFill="1" applyBorder="1">
      <alignment vertical="center"/>
    </xf>
    <xf numFmtId="0" fontId="6" fillId="4" borderId="17" xfId="0" applyFont="1" applyFill="1" applyBorder="1">
      <alignment vertical="center"/>
    </xf>
    <xf numFmtId="0" fontId="0" fillId="0" borderId="28" xfId="0" applyBorder="1">
      <alignment vertical="center"/>
    </xf>
    <xf numFmtId="0" fontId="0" fillId="0" borderId="35" xfId="0" applyBorder="1">
      <alignment vertical="center"/>
    </xf>
    <xf numFmtId="0" fontId="6" fillId="0" borderId="34" xfId="0" applyFont="1" applyBorder="1">
      <alignment vertical="center"/>
    </xf>
    <xf numFmtId="0" fontId="11" fillId="3" borderId="2" xfId="0" applyFont="1" applyFill="1" applyBorder="1">
      <alignment vertical="center"/>
    </xf>
    <xf numFmtId="0" fontId="11" fillId="3" borderId="3" xfId="0" applyFont="1" applyFill="1" applyBorder="1">
      <alignment vertical="center"/>
    </xf>
    <xf numFmtId="0" fontId="6" fillId="3" borderId="4" xfId="0" applyFont="1" applyFill="1" applyBorder="1">
      <alignment vertical="center"/>
    </xf>
    <xf numFmtId="0" fontId="6" fillId="3" borderId="5" xfId="0" applyFont="1" applyFill="1" applyBorder="1">
      <alignment vertical="center"/>
    </xf>
    <xf numFmtId="0" fontId="6" fillId="3" borderId="8" xfId="0" applyFont="1" applyFill="1" applyBorder="1">
      <alignment vertical="center"/>
    </xf>
    <xf numFmtId="0" fontId="11" fillId="4" borderId="5" xfId="0" applyFont="1" applyFill="1" applyBorder="1">
      <alignment vertical="center"/>
    </xf>
    <xf numFmtId="0" fontId="11" fillId="4" borderId="3" xfId="0" applyFont="1" applyFill="1" applyBorder="1">
      <alignment vertical="center"/>
    </xf>
    <xf numFmtId="0" fontId="6" fillId="4" borderId="5" xfId="0" applyFont="1" applyFill="1" applyBorder="1">
      <alignment vertical="center"/>
    </xf>
    <xf numFmtId="0" fontId="6" fillId="4" borderId="4" xfId="0" applyFont="1" applyFill="1" applyBorder="1">
      <alignment vertical="center"/>
    </xf>
    <xf numFmtId="0" fontId="11" fillId="4" borderId="2" xfId="0" applyFont="1" applyFill="1" applyBorder="1">
      <alignment vertical="center"/>
    </xf>
    <xf numFmtId="0" fontId="11" fillId="4" borderId="11" xfId="0" applyFont="1" applyFill="1" applyBorder="1">
      <alignment vertical="center"/>
    </xf>
    <xf numFmtId="0" fontId="11" fillId="5" borderId="0" xfId="0" applyFont="1" applyFill="1">
      <alignment vertical="center"/>
    </xf>
    <xf numFmtId="0" fontId="15" fillId="0" borderId="0" xfId="0" applyFont="1">
      <alignment vertical="center"/>
    </xf>
    <xf numFmtId="0" fontId="19" fillId="0" borderId="0" xfId="0" applyFont="1">
      <alignment vertical="center"/>
    </xf>
    <xf numFmtId="0" fontId="20" fillId="0" borderId="0" xfId="0" applyFont="1">
      <alignment vertical="center"/>
    </xf>
    <xf numFmtId="0" fontId="18" fillId="0" borderId="0" xfId="0" applyFont="1">
      <alignment vertical="center"/>
    </xf>
    <xf numFmtId="0" fontId="6" fillId="5" borderId="0" xfId="0" applyFont="1" applyFill="1" applyAlignment="1">
      <alignment horizontal="right" vertical="center"/>
    </xf>
    <xf numFmtId="0" fontId="11" fillId="0" borderId="29" xfId="0" applyFont="1" applyBorder="1">
      <alignment vertical="center"/>
    </xf>
    <xf numFmtId="0" fontId="5" fillId="0" borderId="1" xfId="0" applyFont="1" applyBorder="1">
      <alignment vertical="center"/>
    </xf>
    <xf numFmtId="0" fontId="5" fillId="0" borderId="17" xfId="0" applyFont="1" applyBorder="1">
      <alignment vertical="center"/>
    </xf>
    <xf numFmtId="0" fontId="5" fillId="0" borderId="2" xfId="0" applyFont="1" applyBorder="1">
      <alignment vertical="center"/>
    </xf>
    <xf numFmtId="0" fontId="5" fillId="0" borderId="18" xfId="0" applyFont="1" applyBorder="1">
      <alignment vertical="center"/>
    </xf>
    <xf numFmtId="0" fontId="4" fillId="0" borderId="1" xfId="0" applyFont="1" applyBorder="1" applyProtection="1">
      <alignment vertical="center"/>
      <protection locked="0"/>
    </xf>
    <xf numFmtId="0" fontId="4" fillId="0" borderId="3" xfId="0" applyFont="1" applyBorder="1" applyProtection="1">
      <alignment vertical="center"/>
      <protection locked="0"/>
    </xf>
    <xf numFmtId="0" fontId="2" fillId="0" borderId="1" xfId="0" applyFont="1" applyBorder="1" applyProtection="1">
      <alignment vertical="center"/>
      <protection locked="0"/>
    </xf>
    <xf numFmtId="0" fontId="8" fillId="0" borderId="1" xfId="0" applyFont="1" applyBorder="1" applyProtection="1">
      <alignment vertical="center"/>
      <protection locked="0"/>
    </xf>
    <xf numFmtId="0" fontId="8" fillId="0" borderId="2" xfId="0" applyFont="1" applyBorder="1" applyProtection="1">
      <alignment vertical="center"/>
      <protection locked="0"/>
    </xf>
    <xf numFmtId="0" fontId="4" fillId="0" borderId="34" xfId="0" applyFont="1" applyBorder="1" applyProtection="1">
      <alignment vertical="center"/>
      <protection locked="0"/>
    </xf>
    <xf numFmtId="0" fontId="4" fillId="0" borderId="28" xfId="0" applyFont="1" applyBorder="1" applyProtection="1">
      <alignment vertical="center"/>
      <protection locked="0"/>
    </xf>
    <xf numFmtId="0" fontId="2" fillId="0" borderId="3" xfId="0" applyFont="1" applyBorder="1" applyProtection="1">
      <alignment vertical="center"/>
      <protection locked="0"/>
    </xf>
    <xf numFmtId="0" fontId="2" fillId="0" borderId="2" xfId="0" applyFont="1" applyBorder="1" applyProtection="1">
      <alignment vertical="center"/>
      <protection locked="0"/>
    </xf>
    <xf numFmtId="0" fontId="11" fillId="0" borderId="3" xfId="0" applyFont="1" applyBorder="1" applyProtection="1">
      <alignment vertical="center"/>
      <protection locked="0"/>
    </xf>
    <xf numFmtId="0" fontId="11" fillId="0" borderId="1" xfId="0" applyFont="1" applyBorder="1" applyProtection="1">
      <alignment vertical="center"/>
      <protection locked="0"/>
    </xf>
    <xf numFmtId="0" fontId="2" fillId="0" borderId="34" xfId="0" applyFont="1" applyBorder="1" applyProtection="1">
      <alignment vertical="center"/>
      <protection locked="0"/>
    </xf>
    <xf numFmtId="0" fontId="2" fillId="0" borderId="0" xfId="0" applyFont="1" applyProtection="1">
      <alignment vertical="center"/>
      <protection locked="0"/>
    </xf>
    <xf numFmtId="0" fontId="4" fillId="0" borderId="0" xfId="0" applyFont="1" applyProtection="1">
      <alignment vertical="center"/>
      <protection locked="0"/>
    </xf>
    <xf numFmtId="0" fontId="9" fillId="0" borderId="0" xfId="0" applyFont="1" applyAlignment="1">
      <alignment vertical="center" wrapText="1"/>
    </xf>
    <xf numFmtId="0" fontId="9" fillId="0" borderId="6" xfId="0" applyFont="1" applyBorder="1" applyAlignment="1">
      <alignment vertical="center" wrapText="1"/>
    </xf>
    <xf numFmtId="0" fontId="9" fillId="0" borderId="4" xfId="0" applyFont="1" applyBorder="1">
      <alignment vertical="center"/>
    </xf>
    <xf numFmtId="0" fontId="9" fillId="0" borderId="0" xfId="0" applyFont="1" applyAlignment="1">
      <alignment vertical="center"/>
    </xf>
    <xf numFmtId="0" fontId="30" fillId="0" borderId="1" xfId="0" applyFont="1" applyBorder="1">
      <alignment vertical="center"/>
    </xf>
    <xf numFmtId="0" fontId="6" fillId="5" borderId="0" xfId="0" applyFont="1" applyFill="1" applyBorder="1">
      <alignment vertical="center"/>
    </xf>
    <xf numFmtId="0" fontId="9" fillId="5" borderId="13" xfId="0" applyFont="1" applyFill="1" applyBorder="1" applyAlignment="1">
      <alignment vertical="center"/>
    </xf>
    <xf numFmtId="0" fontId="9" fillId="5" borderId="0" xfId="0" applyFont="1" applyFill="1" applyBorder="1" applyAlignment="1">
      <alignment vertical="center" wrapText="1"/>
    </xf>
    <xf numFmtId="0" fontId="9" fillId="5" borderId="13" xfId="0" applyFont="1" applyFill="1" applyBorder="1">
      <alignment vertical="center"/>
    </xf>
    <xf numFmtId="0" fontId="6" fillId="0" borderId="0" xfId="0" applyFont="1" applyAlignment="1">
      <alignment vertical="center"/>
    </xf>
    <xf numFmtId="0" fontId="11" fillId="5" borderId="13" xfId="0" applyFont="1" applyFill="1" applyBorder="1" applyAlignment="1">
      <alignment vertical="center"/>
    </xf>
    <xf numFmtId="0" fontId="6" fillId="5" borderId="13" xfId="0" applyFont="1" applyFill="1" applyBorder="1" applyAlignment="1">
      <alignment vertical="center"/>
    </xf>
    <xf numFmtId="0" fontId="5" fillId="5" borderId="0" xfId="0" applyFont="1" applyFill="1" applyBorder="1">
      <alignment vertical="center"/>
    </xf>
    <xf numFmtId="0" fontId="11" fillId="5" borderId="0" xfId="0" applyFont="1" applyFill="1" applyBorder="1" applyAlignment="1">
      <alignment vertical="center"/>
    </xf>
    <xf numFmtId="0" fontId="9" fillId="5" borderId="7" xfId="0" applyFont="1" applyFill="1" applyBorder="1" applyAlignment="1">
      <alignment horizontal="center" vertical="center" wrapText="1"/>
    </xf>
    <xf numFmtId="0" fontId="11" fillId="5" borderId="7" xfId="0" applyFont="1" applyFill="1" applyBorder="1" applyAlignment="1">
      <alignment horizontal="center" vertical="center"/>
    </xf>
    <xf numFmtId="0" fontId="11" fillId="5" borderId="18" xfId="0" applyFont="1" applyFill="1" applyBorder="1" applyAlignment="1">
      <alignment horizontal="center" vertical="center"/>
    </xf>
    <xf numFmtId="0" fontId="6" fillId="0" borderId="16" xfId="0" applyFont="1" applyBorder="1">
      <alignment vertical="center"/>
    </xf>
    <xf numFmtId="0" fontId="6" fillId="4" borderId="0" xfId="0" applyFont="1" applyFill="1" applyBorder="1">
      <alignment vertical="center"/>
    </xf>
    <xf numFmtId="0" fontId="6" fillId="4" borderId="13" xfId="0" applyFont="1" applyFill="1" applyBorder="1" applyAlignment="1">
      <alignment vertical="center"/>
    </xf>
    <xf numFmtId="0" fontId="11" fillId="5" borderId="17" xfId="0" applyFont="1" applyFill="1" applyBorder="1" applyAlignment="1">
      <alignment vertical="center"/>
    </xf>
    <xf numFmtId="0" fontId="0" fillId="0" borderId="13" xfId="0" applyBorder="1">
      <alignment vertical="center"/>
    </xf>
    <xf numFmtId="0" fontId="11" fillId="5" borderId="14" xfId="0" applyFont="1" applyFill="1" applyBorder="1">
      <alignment vertical="center"/>
    </xf>
    <xf numFmtId="0" fontId="4" fillId="0" borderId="4" xfId="0" applyFont="1" applyBorder="1" applyProtection="1">
      <alignment vertical="center"/>
      <protection locked="0"/>
    </xf>
    <xf numFmtId="0" fontId="4" fillId="0" borderId="0" xfId="0" applyFont="1" applyBorder="1" applyProtection="1">
      <alignment vertical="center"/>
      <protection locked="0"/>
    </xf>
    <xf numFmtId="0" fontId="12" fillId="0" borderId="0" xfId="0" applyFont="1" applyBorder="1" applyProtection="1">
      <alignment vertical="center"/>
      <protection locked="0"/>
    </xf>
    <xf numFmtId="0" fontId="10" fillId="5" borderId="0" xfId="0" applyFont="1" applyFill="1" applyBorder="1">
      <alignment vertical="center"/>
    </xf>
    <xf numFmtId="0" fontId="11" fillId="3" borderId="0" xfId="0" applyFont="1" applyFill="1" applyBorder="1">
      <alignment vertical="center"/>
    </xf>
    <xf numFmtId="0" fontId="11" fillId="5" borderId="0" xfId="0" applyFont="1" applyFill="1" applyBorder="1">
      <alignment vertical="center"/>
    </xf>
    <xf numFmtId="0" fontId="11" fillId="0" borderId="0" xfId="0" applyFont="1" applyBorder="1">
      <alignment vertical="center"/>
    </xf>
    <xf numFmtId="0" fontId="11" fillId="0" borderId="28" xfId="0" applyFont="1" applyBorder="1">
      <alignment vertical="center"/>
    </xf>
    <xf numFmtId="0" fontId="11" fillId="4" borderId="0" xfId="0" applyFont="1" applyFill="1" applyBorder="1">
      <alignment vertical="center"/>
    </xf>
    <xf numFmtId="0" fontId="9" fillId="0" borderId="28" xfId="0" applyFont="1" applyBorder="1" applyAlignment="1">
      <alignment vertical="center"/>
    </xf>
    <xf numFmtId="0" fontId="25" fillId="0" borderId="0" xfId="0" applyFont="1" applyAlignment="1">
      <alignment horizontal="center" vertical="center"/>
    </xf>
    <xf numFmtId="0" fontId="6" fillId="0" borderId="0" xfId="0" applyFont="1" applyAlignment="1">
      <alignment horizontal="center" vertical="center"/>
    </xf>
    <xf numFmtId="0" fontId="25" fillId="0" borderId="0" xfId="0" applyFont="1" applyAlignment="1">
      <alignment horizontal="center" vertical="center"/>
    </xf>
    <xf numFmtId="0" fontId="6" fillId="0" borderId="0" xfId="0" applyFont="1" applyAlignment="1">
      <alignment horizontal="center" vertical="center"/>
    </xf>
    <xf numFmtId="0" fontId="6" fillId="0" borderId="0" xfId="0" applyFont="1" applyFill="1">
      <alignment vertical="center"/>
    </xf>
    <xf numFmtId="0" fontId="6" fillId="0" borderId="28" xfId="0" applyFont="1" applyBorder="1" applyAlignment="1">
      <alignment horizontal="center" vertical="center"/>
    </xf>
    <xf numFmtId="0" fontId="6" fillId="0" borderId="28" xfId="0" applyFont="1" applyBorder="1" applyAlignment="1">
      <alignment vertical="center"/>
    </xf>
    <xf numFmtId="0" fontId="6" fillId="5" borderId="7" xfId="0" applyFont="1" applyFill="1" applyBorder="1">
      <alignment vertical="center"/>
    </xf>
    <xf numFmtId="0" fontId="6" fillId="0" borderId="39" xfId="0" applyFont="1" applyBorder="1" applyAlignment="1">
      <alignment vertical="center"/>
    </xf>
    <xf numFmtId="0" fontId="6" fillId="0" borderId="13" xfId="0" applyFont="1" applyBorder="1">
      <alignment vertical="center"/>
    </xf>
    <xf numFmtId="0" fontId="6" fillId="5" borderId="18" xfId="0" applyFont="1" applyFill="1" applyBorder="1">
      <alignment vertical="center"/>
    </xf>
    <xf numFmtId="0" fontId="6" fillId="0" borderId="13" xfId="0" applyFont="1" applyBorder="1" applyAlignment="1">
      <alignment vertical="center"/>
    </xf>
    <xf numFmtId="0" fontId="6" fillId="0" borderId="0" xfId="0" applyFont="1" applyBorder="1">
      <alignment vertical="center"/>
    </xf>
    <xf numFmtId="0" fontId="8" fillId="0" borderId="3" xfId="0" applyFont="1" applyBorder="1" applyProtection="1">
      <alignment vertical="center"/>
      <protection locked="0"/>
    </xf>
    <xf numFmtId="0" fontId="2" fillId="0" borderId="7" xfId="0" applyFont="1" applyBorder="1">
      <alignment vertical="center"/>
    </xf>
    <xf numFmtId="0" fontId="0" fillId="0" borderId="4" xfId="0" applyBorder="1" applyProtection="1">
      <alignment vertical="center"/>
      <protection locked="0"/>
    </xf>
    <xf numFmtId="0" fontId="2" fillId="0" borderId="7" xfId="0" applyFont="1" applyBorder="1" applyProtection="1">
      <alignment vertical="center"/>
      <protection locked="0"/>
    </xf>
    <xf numFmtId="0" fontId="0" fillId="0" borderId="0" xfId="0" applyProtection="1">
      <alignment vertical="center"/>
      <protection locked="0"/>
    </xf>
    <xf numFmtId="0" fontId="0" fillId="0" borderId="28" xfId="0" applyBorder="1" applyProtection="1">
      <alignment vertical="center"/>
      <protection locked="0"/>
    </xf>
    <xf numFmtId="0" fontId="5" fillId="0" borderId="4" xfId="0" applyFont="1" applyBorder="1" applyProtection="1">
      <alignment vertical="center"/>
      <protection locked="0"/>
    </xf>
    <xf numFmtId="38" fontId="17" fillId="2" borderId="10" xfId="1" applyFont="1" applyFill="1" applyBorder="1" applyAlignment="1" applyProtection="1">
      <alignment horizontal="right" vertical="center"/>
      <protection locked="0"/>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9" xfId="0" applyFont="1" applyBorder="1" applyAlignment="1">
      <alignment horizontal="left" vertical="center"/>
    </xf>
    <xf numFmtId="0" fontId="11" fillId="4" borderId="10" xfId="0" applyFont="1" applyFill="1" applyBorder="1" applyAlignment="1" applyProtection="1">
      <alignment horizontal="center" vertical="center"/>
      <protection locked="0"/>
    </xf>
    <xf numFmtId="0" fontId="14" fillId="3" borderId="30" xfId="0" applyFont="1" applyFill="1" applyBorder="1" applyAlignment="1">
      <alignment horizontal="center" vertical="center" textRotation="255"/>
    </xf>
    <xf numFmtId="0" fontId="14" fillId="3" borderId="32" xfId="0" applyFont="1" applyFill="1" applyBorder="1" applyAlignment="1">
      <alignment horizontal="center" vertical="center" textRotation="255"/>
    </xf>
    <xf numFmtId="0" fontId="14" fillId="3" borderId="33" xfId="0" applyFont="1" applyFill="1" applyBorder="1" applyAlignment="1">
      <alignment horizontal="center" vertical="center" textRotation="255"/>
    </xf>
    <xf numFmtId="0" fontId="31" fillId="0" borderId="0" xfId="0" applyFont="1" applyAlignment="1">
      <alignment horizontal="center" vertical="center"/>
    </xf>
    <xf numFmtId="0" fontId="31" fillId="0" borderId="6" xfId="0" applyFont="1" applyBorder="1" applyAlignment="1">
      <alignment horizontal="center" vertical="center"/>
    </xf>
    <xf numFmtId="0" fontId="9" fillId="0" borderId="0" xfId="0" applyFont="1" applyAlignment="1">
      <alignment horizontal="center" vertical="center"/>
    </xf>
    <xf numFmtId="0" fontId="9" fillId="0" borderId="28" xfId="0" applyFont="1" applyBorder="1" applyAlignment="1">
      <alignment horizontal="center" vertical="center"/>
    </xf>
    <xf numFmtId="38" fontId="17" fillId="2" borderId="9" xfId="1" applyFont="1" applyFill="1" applyBorder="1" applyAlignment="1" applyProtection="1">
      <alignment horizontal="right" vertical="center"/>
      <protection locked="0"/>
    </xf>
    <xf numFmtId="0" fontId="6" fillId="4" borderId="12" xfId="0" applyFont="1" applyFill="1" applyBorder="1" applyAlignment="1">
      <alignment horizontal="center" vertical="center"/>
    </xf>
    <xf numFmtId="0" fontId="6" fillId="4" borderId="20" xfId="0" applyFont="1" applyFill="1" applyBorder="1" applyAlignment="1">
      <alignment horizontal="center" vertical="center"/>
    </xf>
    <xf numFmtId="38" fontId="17" fillId="2" borderId="3" xfId="1" applyFont="1" applyFill="1" applyBorder="1" applyAlignment="1" applyProtection="1">
      <alignment horizontal="right"/>
      <protection locked="0"/>
    </xf>
    <xf numFmtId="38" fontId="17" fillId="2" borderId="4" xfId="1" applyFont="1" applyFill="1" applyBorder="1" applyAlignment="1" applyProtection="1">
      <alignment horizontal="right"/>
      <protection locked="0"/>
    </xf>
    <xf numFmtId="38" fontId="17" fillId="2" borderId="1" xfId="1" applyFont="1" applyFill="1" applyBorder="1" applyAlignment="1" applyProtection="1">
      <alignment horizontal="right"/>
      <protection locked="0"/>
    </xf>
    <xf numFmtId="38" fontId="17" fillId="2" borderId="0" xfId="1" applyFont="1" applyFill="1" applyBorder="1" applyAlignment="1" applyProtection="1">
      <alignment horizontal="right"/>
      <protection locked="0"/>
    </xf>
    <xf numFmtId="38" fontId="17" fillId="2" borderId="2" xfId="1" applyFont="1" applyFill="1" applyBorder="1" applyAlignment="1" applyProtection="1">
      <alignment horizontal="right"/>
      <protection locked="0"/>
    </xf>
    <xf numFmtId="38" fontId="17" fillId="2" borderId="7" xfId="1" applyFont="1" applyFill="1" applyBorder="1" applyAlignment="1" applyProtection="1">
      <alignment horizontal="right"/>
      <protection locked="0"/>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17" xfId="0" applyFont="1" applyBorder="1" applyAlignment="1">
      <alignment horizontal="left" vertical="center"/>
    </xf>
    <xf numFmtId="0" fontId="14" fillId="4" borderId="30" xfId="0" applyFont="1" applyFill="1" applyBorder="1" applyAlignment="1">
      <alignment horizontal="center" vertical="center" textRotation="255"/>
    </xf>
    <xf numFmtId="0" fontId="15" fillId="4" borderId="32" xfId="0" applyFont="1" applyFill="1" applyBorder="1" applyAlignment="1">
      <alignment horizontal="center" vertical="center" textRotation="255"/>
    </xf>
    <xf numFmtId="0" fontId="15" fillId="4" borderId="33" xfId="0" applyFont="1" applyFill="1" applyBorder="1" applyAlignment="1">
      <alignment horizontal="center" vertical="center" textRotation="255"/>
    </xf>
    <xf numFmtId="0" fontId="0" fillId="0" borderId="7" xfId="0" applyBorder="1" applyAlignment="1" applyProtection="1">
      <alignment horizontal="center" vertical="center"/>
      <protection locked="0"/>
    </xf>
    <xf numFmtId="0" fontId="14" fillId="5" borderId="30" xfId="0" applyFont="1" applyFill="1" applyBorder="1" applyAlignment="1">
      <alignment horizontal="center" vertical="center" textRotation="255"/>
    </xf>
    <xf numFmtId="0" fontId="15" fillId="5" borderId="32" xfId="0" applyFont="1" applyFill="1" applyBorder="1" applyAlignment="1">
      <alignment horizontal="center" vertical="center" textRotation="255"/>
    </xf>
    <xf numFmtId="0" fontId="15" fillId="5" borderId="33" xfId="0" applyFont="1" applyFill="1" applyBorder="1" applyAlignment="1">
      <alignment horizontal="center" vertical="center" textRotation="255"/>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4" xfId="0" applyNumberFormat="1" applyFont="1" applyBorder="1" applyAlignment="1" applyProtection="1">
      <alignment horizontal="center" vertical="center"/>
      <protection locked="0"/>
    </xf>
    <xf numFmtId="0" fontId="11" fillId="4" borderId="4" xfId="0" applyFont="1" applyFill="1" applyBorder="1" applyAlignment="1" applyProtection="1">
      <alignment horizontal="center" vertical="center"/>
      <protection locked="0"/>
    </xf>
    <xf numFmtId="0" fontId="5" fillId="0" borderId="0" xfId="0" applyFont="1" applyAlignment="1">
      <alignment horizontal="center" vertical="center"/>
    </xf>
    <xf numFmtId="0" fontId="6" fillId="0" borderId="0" xfId="0" applyFont="1" applyAlignment="1" applyProtection="1">
      <alignment horizontal="center" vertical="center"/>
      <protection locked="0"/>
    </xf>
    <xf numFmtId="0" fontId="9" fillId="0" borderId="0" xfId="0" applyFont="1" applyAlignment="1">
      <alignment horizontal="left" vertical="center"/>
    </xf>
    <xf numFmtId="0" fontId="9" fillId="0" borderId="17" xfId="0" applyFont="1" applyBorder="1" applyAlignment="1">
      <alignment horizontal="left" vertical="center"/>
    </xf>
    <xf numFmtId="0" fontId="23" fillId="0" borderId="3" xfId="2" applyFont="1" applyBorder="1" applyAlignment="1">
      <alignment horizontal="left" vertical="center" wrapText="1"/>
    </xf>
    <xf numFmtId="0" fontId="23" fillId="0" borderId="4" xfId="2" applyFont="1" applyBorder="1" applyAlignment="1">
      <alignment horizontal="left" vertical="center" wrapText="1"/>
    </xf>
    <xf numFmtId="0" fontId="23" fillId="0" borderId="21" xfId="2" applyFont="1" applyBorder="1" applyAlignment="1">
      <alignment horizontal="left" vertical="center" wrapText="1"/>
    </xf>
    <xf numFmtId="0" fontId="23" fillId="0" borderId="1" xfId="2" applyFont="1" applyBorder="1" applyAlignment="1">
      <alignment horizontal="left" vertical="center" wrapText="1"/>
    </xf>
    <xf numFmtId="0" fontId="23" fillId="0" borderId="0" xfId="2" applyFont="1" applyBorder="1" applyAlignment="1">
      <alignment horizontal="left" vertical="center" wrapText="1"/>
    </xf>
    <xf numFmtId="0" fontId="23" fillId="0" borderId="17" xfId="2" applyFont="1" applyBorder="1" applyAlignment="1">
      <alignment horizontal="left" vertical="center" wrapText="1"/>
    </xf>
    <xf numFmtId="38" fontId="6" fillId="0" borderId="7" xfId="1"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0" xfId="0" applyFont="1" applyAlignment="1">
      <alignment horizontal="center" vertical="center"/>
    </xf>
    <xf numFmtId="0" fontId="9" fillId="5" borderId="14"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6" fillId="3" borderId="12" xfId="0" applyFont="1" applyFill="1" applyBorder="1" applyAlignment="1">
      <alignment horizontal="center" vertical="center"/>
    </xf>
    <xf numFmtId="0" fontId="11" fillId="3" borderId="10" xfId="0" applyFont="1" applyFill="1" applyBorder="1" applyAlignment="1" applyProtection="1">
      <alignment horizontal="center" vertical="center"/>
      <protection locked="0"/>
    </xf>
    <xf numFmtId="0" fontId="7" fillId="0" borderId="13" xfId="0" applyFont="1" applyBorder="1" applyAlignment="1">
      <alignment horizontal="center" vertical="center"/>
    </xf>
    <xf numFmtId="0" fontId="13" fillId="2" borderId="7" xfId="0" applyFont="1" applyFill="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6" fillId="4" borderId="10"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8" xfId="0" applyFont="1" applyFill="1" applyBorder="1" applyAlignment="1">
      <alignment horizontal="center" vertical="center"/>
    </xf>
    <xf numFmtId="0" fontId="5" fillId="0" borderId="28"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2" borderId="0" xfId="0" applyFont="1" applyFill="1" applyAlignment="1" applyProtection="1">
      <alignment horizontal="left" vertical="center"/>
      <protection locked="0"/>
    </xf>
    <xf numFmtId="0" fontId="11" fillId="2" borderId="28" xfId="0" applyFont="1" applyFill="1" applyBorder="1" applyAlignment="1" applyProtection="1">
      <alignment horizontal="left" vertical="center"/>
      <protection locked="0"/>
    </xf>
    <xf numFmtId="0" fontId="11" fillId="3" borderId="4" xfId="0" applyFont="1" applyFill="1" applyBorder="1" applyAlignment="1" applyProtection="1">
      <alignment horizontal="center" vertical="center"/>
      <protection locked="0"/>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1" xfId="0" applyFont="1" applyBorder="1" applyAlignment="1">
      <alignment horizontal="left" vertical="center"/>
    </xf>
    <xf numFmtId="38" fontId="17" fillId="4" borderId="24" xfId="1" applyFont="1" applyFill="1" applyBorder="1" applyAlignment="1">
      <alignment horizontal="right" vertical="center"/>
    </xf>
    <xf numFmtId="38" fontId="17" fillId="4" borderId="22" xfId="1" applyFont="1" applyFill="1" applyBorder="1" applyAlignment="1">
      <alignment horizontal="right" vertical="center"/>
    </xf>
    <xf numFmtId="0" fontId="9" fillId="5" borderId="0" xfId="0" applyFont="1" applyFill="1" applyAlignment="1">
      <alignment horizontal="left" vertical="center" wrapText="1"/>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18" xfId="0" applyFont="1" applyBorder="1" applyAlignment="1">
      <alignment horizontal="left" vertical="center"/>
    </xf>
    <xf numFmtId="0" fontId="11" fillId="5" borderId="0" xfId="0" applyFont="1" applyFill="1" applyAlignment="1">
      <alignment horizontal="left" vertical="center"/>
    </xf>
    <xf numFmtId="0" fontId="9" fillId="3" borderId="10" xfId="0" applyFont="1" applyFill="1" applyBorder="1" applyAlignment="1">
      <alignment horizontal="center" vertical="center"/>
    </xf>
    <xf numFmtId="38" fontId="17" fillId="3" borderId="9" xfId="1" applyFont="1" applyFill="1" applyBorder="1" applyAlignment="1">
      <alignment horizontal="right" vertical="center"/>
    </xf>
    <xf numFmtId="38" fontId="17" fillId="3" borderId="10" xfId="1" applyFont="1" applyFill="1" applyBorder="1" applyAlignment="1">
      <alignment horizontal="right"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6" fillId="0" borderId="0" xfId="0" applyFont="1" applyAlignment="1">
      <alignment horizontal="center" vertical="center"/>
    </xf>
    <xf numFmtId="0" fontId="9" fillId="0" borderId="4" xfId="0" applyFont="1" applyBorder="1" applyAlignment="1">
      <alignment horizontal="center" vertical="center" wrapText="1"/>
    </xf>
    <xf numFmtId="0" fontId="5" fillId="0" borderId="1" xfId="0" applyFont="1" applyBorder="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right" vertical="center"/>
    </xf>
    <xf numFmtId="0" fontId="5" fillId="0" borderId="7" xfId="0" applyFont="1" applyBorder="1" applyAlignment="1">
      <alignment horizontal="right" vertical="center"/>
    </xf>
    <xf numFmtId="0" fontId="15" fillId="0" borderId="0" xfId="0" applyFont="1" applyAlignment="1" applyProtection="1">
      <alignment horizontal="center" vertical="center"/>
      <protection locked="0"/>
    </xf>
    <xf numFmtId="38" fontId="13" fillId="0" borderId="7" xfId="1" applyFont="1" applyBorder="1" applyAlignment="1" applyProtection="1">
      <alignment horizontal="center" vertical="center"/>
      <protection locked="0"/>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8" xfId="0" applyFont="1" applyFill="1" applyBorder="1" applyAlignment="1">
      <alignment horizontal="center" vertical="center"/>
    </xf>
    <xf numFmtId="0" fontId="24" fillId="2" borderId="7" xfId="0" applyFont="1" applyFill="1" applyBorder="1" applyAlignment="1" applyProtection="1">
      <alignment horizontal="center" vertical="center"/>
      <protection locked="0"/>
    </xf>
    <xf numFmtId="0" fontId="24" fillId="2" borderId="0" xfId="0" applyFont="1" applyFill="1" applyAlignment="1" applyProtection="1">
      <alignment horizontal="center" vertical="center"/>
      <protection locked="0"/>
    </xf>
    <xf numFmtId="0" fontId="25" fillId="0" borderId="0" xfId="0" applyFont="1" applyAlignment="1">
      <alignment horizontal="center"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21" xfId="0" applyFont="1" applyBorder="1" applyAlignment="1">
      <alignment horizontal="left"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27" fillId="0" borderId="0" xfId="0" applyFont="1" applyAlignment="1">
      <alignment horizontal="center"/>
    </xf>
    <xf numFmtId="0" fontId="27" fillId="0" borderId="7" xfId="0" applyFont="1" applyBorder="1" applyAlignment="1">
      <alignment horizont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1" fillId="5" borderId="0"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15" xfId="0" applyFont="1" applyFill="1" applyBorder="1" applyAlignment="1">
      <alignment horizontal="center" vertical="center"/>
    </xf>
    <xf numFmtId="0" fontId="11" fillId="4" borderId="0" xfId="0" applyFont="1" applyFill="1" applyBorder="1" applyAlignment="1">
      <alignment horizontal="center" vertical="center"/>
    </xf>
    <xf numFmtId="0" fontId="6" fillId="3" borderId="20" xfId="0" applyFont="1" applyFill="1" applyBorder="1" applyAlignment="1">
      <alignment horizontal="center" vertical="center"/>
    </xf>
    <xf numFmtId="0" fontId="9" fillId="5" borderId="0" xfId="0" applyFont="1" applyFill="1" applyAlignment="1">
      <alignment horizontal="left" vertical="center"/>
    </xf>
    <xf numFmtId="0" fontId="32" fillId="2" borderId="7" xfId="0" applyFont="1" applyFill="1" applyBorder="1" applyAlignment="1" applyProtection="1">
      <alignment horizontal="center" vertical="center"/>
      <protection locked="0"/>
    </xf>
    <xf numFmtId="0" fontId="33" fillId="2" borderId="7" xfId="0" applyFont="1" applyFill="1" applyBorder="1" applyAlignment="1" applyProtection="1">
      <alignment horizontal="center" vertical="center"/>
      <protection locked="0"/>
    </xf>
    <xf numFmtId="0" fontId="33" fillId="2" borderId="0" xfId="0" applyFont="1" applyFill="1" applyAlignment="1" applyProtection="1">
      <alignment horizontal="center" vertical="center"/>
      <protection locked="0"/>
    </xf>
    <xf numFmtId="0" fontId="9" fillId="0" borderId="4"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9" fillId="0" borderId="4" xfId="0" applyNumberFormat="1" applyFont="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12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14996795556505021"/>
        </patternFill>
      </fill>
    </dxf>
    <dxf>
      <font>
        <color auto="1"/>
      </font>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14996795556505021"/>
        </patternFill>
      </fill>
    </dxf>
    <dxf>
      <font>
        <color auto="1"/>
      </font>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14996795556505021"/>
        </patternFill>
      </fill>
    </dxf>
    <dxf>
      <font>
        <color auto="1"/>
      </font>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14996795556505021"/>
        </patternFill>
      </fill>
    </dxf>
    <dxf>
      <font>
        <color auto="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C16" lockText="1"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CheckBox" fmlaLink="C62" lockText="1" noThreeD="1"/>
</file>

<file path=xl/ctrlProps/ctrlProp101.xml><?xml version="1.0" encoding="utf-8"?>
<formControlPr xmlns="http://schemas.microsoft.com/office/spreadsheetml/2009/9/main" objectType="CheckBox" fmlaLink="C22" lockText="1" noThreeD="1"/>
</file>

<file path=xl/ctrlProps/ctrlProp102.xml><?xml version="1.0" encoding="utf-8"?>
<formControlPr xmlns="http://schemas.microsoft.com/office/spreadsheetml/2009/9/main" objectType="CheckBox" checked="Checked" fmlaLink="C23" lockText="1" noThreeD="1"/>
</file>

<file path=xl/ctrlProps/ctrlProp103.xml><?xml version="1.0" encoding="utf-8"?>
<formControlPr xmlns="http://schemas.microsoft.com/office/spreadsheetml/2009/9/main" objectType="CheckBox" fmlaLink="C46" lockText="1" noThreeD="1"/>
</file>

<file path=xl/ctrlProps/ctrlProp104.xml><?xml version="1.0" encoding="utf-8"?>
<formControlPr xmlns="http://schemas.microsoft.com/office/spreadsheetml/2009/9/main" objectType="CheckBox" fmlaLink="C47" lockText="1" noThreeD="1"/>
</file>

<file path=xl/ctrlProps/ctrlProp105.xml><?xml version="1.0" encoding="utf-8"?>
<formControlPr xmlns="http://schemas.microsoft.com/office/spreadsheetml/2009/9/main" objectType="CheckBox" fmlaLink="I62" lockText="1" noThreeD="1"/>
</file>

<file path=xl/ctrlProps/ctrlProp106.xml><?xml version="1.0" encoding="utf-8"?>
<formControlPr xmlns="http://schemas.microsoft.com/office/spreadsheetml/2009/9/main" objectType="CheckBox" fmlaLink="C27" lockText="1" noThreeD="1"/>
</file>

<file path=xl/ctrlProps/ctrlProp107.xml><?xml version="1.0" encoding="utf-8"?>
<formControlPr xmlns="http://schemas.microsoft.com/office/spreadsheetml/2009/9/main" objectType="CheckBox" fmlaLink="C28" lockText="1" noThreeD="1"/>
</file>

<file path=xl/ctrlProps/ctrlProp108.xml><?xml version="1.0" encoding="utf-8"?>
<formControlPr xmlns="http://schemas.microsoft.com/office/spreadsheetml/2009/9/main" objectType="CheckBox" checked="Checked" fmlaLink="C15" lockText="1" noThreeD="1"/>
</file>

<file path=xl/ctrlProps/ctrlProp109.xml><?xml version="1.0" encoding="utf-8"?>
<formControlPr xmlns="http://schemas.microsoft.com/office/spreadsheetml/2009/9/main" objectType="CheckBox" fmlaLink="C16" lockText="1" noThreeD="1"/>
</file>

<file path=xl/ctrlProps/ctrlProp11.xml><?xml version="1.0" encoding="utf-8"?>
<formControlPr xmlns="http://schemas.microsoft.com/office/spreadsheetml/2009/9/main" objectType="Radio" firstButton="1" fmlaLink="C28" lockText="1" noThreeD="1"/>
</file>

<file path=xl/ctrlProps/ctrlProp110.xml><?xml version="1.0" encoding="utf-8"?>
<formControlPr xmlns="http://schemas.microsoft.com/office/spreadsheetml/2009/9/main" objectType="CheckBox" fmlaLink="C17" lockText="1" noThreeD="1"/>
</file>

<file path=xl/ctrlProps/ctrlProp111.xml><?xml version="1.0" encoding="utf-8"?>
<formControlPr xmlns="http://schemas.microsoft.com/office/spreadsheetml/2009/9/main" objectType="CheckBox" fmlaLink="C18" lockText="1" noThreeD="1"/>
</file>

<file path=xl/ctrlProps/ctrlProp112.xml><?xml version="1.0" encoding="utf-8"?>
<formControlPr xmlns="http://schemas.microsoft.com/office/spreadsheetml/2009/9/main" objectType="CheckBox" checked="Checked" fmlaLink="C42" lockText="1" noThreeD="1"/>
</file>

<file path=xl/ctrlProps/ctrlProp113.xml><?xml version="1.0" encoding="utf-8"?>
<formControlPr xmlns="http://schemas.microsoft.com/office/spreadsheetml/2009/9/main" objectType="CheckBox" checked="Checked" fmlaLink="C43" lockText="1" noThreeD="1"/>
</file>

<file path=xl/ctrlProps/ctrlProp114.xml><?xml version="1.0" encoding="utf-8"?>
<formControlPr xmlns="http://schemas.microsoft.com/office/spreadsheetml/2009/9/main" objectType="CheckBox" fmlaLink="C44" lockText="1" noThreeD="1"/>
</file>

<file path=xl/ctrlProps/ctrlProp115.xml><?xml version="1.0" encoding="utf-8"?>
<formControlPr xmlns="http://schemas.microsoft.com/office/spreadsheetml/2009/9/main" objectType="CheckBox" fmlaLink="C45" lockText="1" noThreeD="1"/>
</file>

<file path=xl/ctrlProps/ctrlProp116.xml><?xml version="1.0" encoding="utf-8"?>
<formControlPr xmlns="http://schemas.microsoft.com/office/spreadsheetml/2009/9/main" objectType="CheckBox" fmlaLink="C48" lockText="1" noThreeD="1"/>
</file>

<file path=xl/ctrlProps/ctrlProp117.xml><?xml version="1.0" encoding="utf-8"?>
<formControlPr xmlns="http://schemas.microsoft.com/office/spreadsheetml/2009/9/main" objectType="CheckBox" fmlaLink="C49" lockText="1" noThreeD="1"/>
</file>

<file path=xl/ctrlProps/ctrlProp118.xml><?xml version="1.0" encoding="utf-8"?>
<formControlPr xmlns="http://schemas.microsoft.com/office/spreadsheetml/2009/9/main" objectType="CheckBox" fmlaLink="C50" lockText="1" noThreeD="1"/>
</file>

<file path=xl/ctrlProps/ctrlProp119.xml><?xml version="1.0" encoding="utf-8"?>
<formControlPr xmlns="http://schemas.microsoft.com/office/spreadsheetml/2009/9/main" objectType="CheckBox" fmlaLink="C51"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CheckBox" fmlaLink="C52" lockText="1" noThreeD="1"/>
</file>

<file path=xl/ctrlProps/ctrlProp121.xml><?xml version="1.0" encoding="utf-8"?>
<formControlPr xmlns="http://schemas.microsoft.com/office/spreadsheetml/2009/9/main" objectType="CheckBox" fmlaLink="C53" lockText="1" noThreeD="1"/>
</file>

<file path=xl/ctrlProps/ctrlProp122.xml><?xml version="1.0" encoding="utf-8"?>
<formControlPr xmlns="http://schemas.microsoft.com/office/spreadsheetml/2009/9/main" objectType="CheckBox" fmlaLink="C56" lockText="1" noThreeD="1"/>
</file>

<file path=xl/ctrlProps/ctrlProp123.xml><?xml version="1.0" encoding="utf-8"?>
<formControlPr xmlns="http://schemas.microsoft.com/office/spreadsheetml/2009/9/main" objectType="CheckBox" checked="Checked" fmlaLink="C57" lockText="1" noThreeD="1"/>
</file>

<file path=xl/ctrlProps/ctrlProp124.xml><?xml version="1.0" encoding="utf-8"?>
<formControlPr xmlns="http://schemas.microsoft.com/office/spreadsheetml/2009/9/main" objectType="CheckBox" fmlaLink="C59" lockText="1" noThreeD="1"/>
</file>

<file path=xl/ctrlProps/ctrlProp125.xml><?xml version="1.0" encoding="utf-8"?>
<formControlPr xmlns="http://schemas.microsoft.com/office/spreadsheetml/2009/9/main" objectType="CheckBox" checked="Checked" fmlaLink="C60" lockText="1" noThreeD="1"/>
</file>

<file path=xl/ctrlProps/ctrlProp126.xml><?xml version="1.0" encoding="utf-8"?>
<formControlPr xmlns="http://schemas.microsoft.com/office/spreadsheetml/2009/9/main" objectType="CheckBox" checked="Checked" fmlaLink="C63" lockText="1" noThreeD="1"/>
</file>

<file path=xl/ctrlProps/ctrlProp127.xml><?xml version="1.0" encoding="utf-8"?>
<formControlPr xmlns="http://schemas.microsoft.com/office/spreadsheetml/2009/9/main" objectType="CheckBox" checked="Checked" fmlaLink="C35" lockText="1" noThreeD="1"/>
</file>

<file path=xl/ctrlProps/ctrlProp128.xml><?xml version="1.0" encoding="utf-8"?>
<formControlPr xmlns="http://schemas.microsoft.com/office/spreadsheetml/2009/9/main" objectType="CheckBox" fmlaLink="C36" lockText="1" noThreeD="1"/>
</file>

<file path=xl/ctrlProps/ctrlProp129.xml><?xml version="1.0" encoding="utf-8"?>
<formControlPr xmlns="http://schemas.microsoft.com/office/spreadsheetml/2009/9/main" objectType="CheckBox" fmlaLink="C37"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CheckBox" fmlaLink="D37" lockText="1" noThreeD="1"/>
</file>

<file path=xl/ctrlProps/ctrlProp131.xml><?xml version="1.0" encoding="utf-8"?>
<formControlPr xmlns="http://schemas.microsoft.com/office/spreadsheetml/2009/9/main" objectType="CheckBox" fmlaLink="C29" lockText="1" noThreeD="1"/>
</file>

<file path=xl/ctrlProps/ctrlProp132.xml><?xml version="1.0" encoding="utf-8"?>
<formControlPr xmlns="http://schemas.microsoft.com/office/spreadsheetml/2009/9/main" objectType="CheckBox" fmlaLink="C30" lockText="1" noThreeD="1"/>
</file>

<file path=xl/ctrlProps/ctrlProp133.xml><?xml version="1.0" encoding="utf-8"?>
<formControlPr xmlns="http://schemas.microsoft.com/office/spreadsheetml/2009/9/main" objectType="CheckBox" fmlaLink="D31" lockText="1" noThreeD="1"/>
</file>

<file path=xl/ctrlProps/ctrlProp134.xml><?xml version="1.0" encoding="utf-8"?>
<formControlPr xmlns="http://schemas.microsoft.com/office/spreadsheetml/2009/9/main" objectType="CheckBox" fmlaLink="D32" lockText="1" noThreeD="1"/>
</file>

<file path=xl/ctrlProps/ctrlProp135.xml><?xml version="1.0" encoding="utf-8"?>
<formControlPr xmlns="http://schemas.microsoft.com/office/spreadsheetml/2009/9/main" objectType="CheckBox" fmlaLink="C33" lockText="1" noThreeD="1"/>
</file>

<file path=xl/ctrlProps/ctrlProp136.xml><?xml version="1.0" encoding="utf-8"?>
<formControlPr xmlns="http://schemas.microsoft.com/office/spreadsheetml/2009/9/main" objectType="CheckBox" fmlaLink="C24" lockText="1" noThreeD="1"/>
</file>

<file path=xl/ctrlProps/ctrlProp137.xml><?xml version="1.0" encoding="utf-8"?>
<formControlPr xmlns="http://schemas.microsoft.com/office/spreadsheetml/2009/9/main" objectType="CheckBox" checked="Checked" fmlaLink="C66" lockText="1" noThreeD="1"/>
</file>

<file path=xl/ctrlProps/ctrlProp138.xml><?xml version="1.0" encoding="utf-8"?>
<formControlPr xmlns="http://schemas.microsoft.com/office/spreadsheetml/2009/9/main" objectType="CheckBox" fmlaLink="D67" lockText="1" noThreeD="1"/>
</file>

<file path=xl/ctrlProps/ctrlProp139.xml><?xml version="1.0" encoding="utf-8"?>
<formControlPr xmlns="http://schemas.microsoft.com/office/spreadsheetml/2009/9/main" objectType="CheckBox" fmlaLink="D68"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CheckBox" fmlaLink="D69" lockText="1" noThreeD="1"/>
</file>

<file path=xl/ctrlProps/ctrlProp141.xml><?xml version="1.0" encoding="utf-8"?>
<formControlPr xmlns="http://schemas.microsoft.com/office/spreadsheetml/2009/9/main" objectType="CheckBox" checked="Checked" fmlaLink="D70" lockText="1" noThreeD="1"/>
</file>

<file path=xl/ctrlProps/ctrlProp142.xml><?xml version="1.0" encoding="utf-8"?>
<formControlPr xmlns="http://schemas.microsoft.com/office/spreadsheetml/2009/9/main" objectType="CheckBox" fmlaLink="C71" lockText="1" noThreeD="1"/>
</file>

<file path=xl/ctrlProps/ctrlProp143.xml><?xml version="1.0" encoding="utf-8"?>
<formControlPr xmlns="http://schemas.microsoft.com/office/spreadsheetml/2009/9/main" objectType="CheckBox" fmlaLink="D72" lockText="1" noThreeD="1"/>
</file>

<file path=xl/ctrlProps/ctrlProp144.xml><?xml version="1.0" encoding="utf-8"?>
<formControlPr xmlns="http://schemas.microsoft.com/office/spreadsheetml/2009/9/main" objectType="CheckBox" fmlaLink="D74" lockText="1" noThreeD="1"/>
</file>

<file path=xl/ctrlProps/ctrlProp145.xml><?xml version="1.0" encoding="utf-8"?>
<formControlPr xmlns="http://schemas.microsoft.com/office/spreadsheetml/2009/9/main" objectType="CheckBox" fmlaLink="C62" lockText="1" noThreeD="1"/>
</file>

<file path=xl/ctrlProps/ctrlProp146.xml><?xml version="1.0" encoding="utf-8"?>
<formControlPr xmlns="http://schemas.microsoft.com/office/spreadsheetml/2009/9/main" objectType="CheckBox" checked="Checked" fmlaLink="C22" lockText="1" noThreeD="1"/>
</file>

<file path=xl/ctrlProps/ctrlProp147.xml><?xml version="1.0" encoding="utf-8"?>
<formControlPr xmlns="http://schemas.microsoft.com/office/spreadsheetml/2009/9/main" objectType="CheckBox" fmlaLink="C23" lockText="1" noThreeD="1"/>
</file>

<file path=xl/ctrlProps/ctrlProp148.xml><?xml version="1.0" encoding="utf-8"?>
<formControlPr xmlns="http://schemas.microsoft.com/office/spreadsheetml/2009/9/main" objectType="CheckBox" fmlaLink="C46" lockText="1" noThreeD="1"/>
</file>

<file path=xl/ctrlProps/ctrlProp149.xml><?xml version="1.0" encoding="utf-8"?>
<formControlPr xmlns="http://schemas.microsoft.com/office/spreadsheetml/2009/9/main" objectType="CheckBox" fmlaLink="C47"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CheckBox" fmlaLink="I62" lockText="1" noThreeD="1"/>
</file>

<file path=xl/ctrlProps/ctrlProp151.xml><?xml version="1.0" encoding="utf-8"?>
<formControlPr xmlns="http://schemas.microsoft.com/office/spreadsheetml/2009/9/main" objectType="CheckBox" checked="Checked" fmlaLink="C27" lockText="1" noThreeD="1"/>
</file>

<file path=xl/ctrlProps/ctrlProp152.xml><?xml version="1.0" encoding="utf-8"?>
<formControlPr xmlns="http://schemas.microsoft.com/office/spreadsheetml/2009/9/main" objectType="CheckBox" fmlaLink="C28" lockText="1" noThreeD="1"/>
</file>

<file path=xl/ctrlProps/ctrlProp153.xml><?xml version="1.0" encoding="utf-8"?>
<formControlPr xmlns="http://schemas.microsoft.com/office/spreadsheetml/2009/9/main" objectType="CheckBox" fmlaLink="C15" lockText="1" noThreeD="1"/>
</file>

<file path=xl/ctrlProps/ctrlProp154.xml><?xml version="1.0" encoding="utf-8"?>
<formControlPr xmlns="http://schemas.microsoft.com/office/spreadsheetml/2009/9/main" objectType="CheckBox" fmlaLink="C16" lockText="1" noThreeD="1"/>
</file>

<file path=xl/ctrlProps/ctrlProp155.xml><?xml version="1.0" encoding="utf-8"?>
<formControlPr xmlns="http://schemas.microsoft.com/office/spreadsheetml/2009/9/main" objectType="CheckBox" checked="Checked" fmlaLink="C17" lockText="1" noThreeD="1"/>
</file>

<file path=xl/ctrlProps/ctrlProp156.xml><?xml version="1.0" encoding="utf-8"?>
<formControlPr xmlns="http://schemas.microsoft.com/office/spreadsheetml/2009/9/main" objectType="CheckBox" fmlaLink="C18" lockText="1" noThreeD="1"/>
</file>

<file path=xl/ctrlProps/ctrlProp157.xml><?xml version="1.0" encoding="utf-8"?>
<formControlPr xmlns="http://schemas.microsoft.com/office/spreadsheetml/2009/9/main" objectType="CheckBox" checked="Checked" fmlaLink="C42" lockText="1" noThreeD="1"/>
</file>

<file path=xl/ctrlProps/ctrlProp158.xml><?xml version="1.0" encoding="utf-8"?>
<formControlPr xmlns="http://schemas.microsoft.com/office/spreadsheetml/2009/9/main" objectType="CheckBox" checked="Checked" fmlaLink="C43" lockText="1" noThreeD="1"/>
</file>

<file path=xl/ctrlProps/ctrlProp159.xml><?xml version="1.0" encoding="utf-8"?>
<formControlPr xmlns="http://schemas.microsoft.com/office/spreadsheetml/2009/9/main" objectType="CheckBox" fmlaLink="C44"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CheckBox" fmlaLink="C45" lockText="1" noThreeD="1"/>
</file>

<file path=xl/ctrlProps/ctrlProp161.xml><?xml version="1.0" encoding="utf-8"?>
<formControlPr xmlns="http://schemas.microsoft.com/office/spreadsheetml/2009/9/main" objectType="CheckBox" fmlaLink="C48" lockText="1" noThreeD="1"/>
</file>

<file path=xl/ctrlProps/ctrlProp162.xml><?xml version="1.0" encoding="utf-8"?>
<formControlPr xmlns="http://schemas.microsoft.com/office/spreadsheetml/2009/9/main" objectType="CheckBox" fmlaLink="C49" lockText="1" noThreeD="1"/>
</file>

<file path=xl/ctrlProps/ctrlProp163.xml><?xml version="1.0" encoding="utf-8"?>
<formControlPr xmlns="http://schemas.microsoft.com/office/spreadsheetml/2009/9/main" objectType="CheckBox" fmlaLink="C50" lockText="1" noThreeD="1"/>
</file>

<file path=xl/ctrlProps/ctrlProp164.xml><?xml version="1.0" encoding="utf-8"?>
<formControlPr xmlns="http://schemas.microsoft.com/office/spreadsheetml/2009/9/main" objectType="CheckBox" fmlaLink="C51" lockText="1" noThreeD="1"/>
</file>

<file path=xl/ctrlProps/ctrlProp165.xml><?xml version="1.0" encoding="utf-8"?>
<formControlPr xmlns="http://schemas.microsoft.com/office/spreadsheetml/2009/9/main" objectType="CheckBox" fmlaLink="C52" lockText="1" noThreeD="1"/>
</file>

<file path=xl/ctrlProps/ctrlProp166.xml><?xml version="1.0" encoding="utf-8"?>
<formControlPr xmlns="http://schemas.microsoft.com/office/spreadsheetml/2009/9/main" objectType="CheckBox" fmlaLink="C53" lockText="1" noThreeD="1"/>
</file>

<file path=xl/ctrlProps/ctrlProp167.xml><?xml version="1.0" encoding="utf-8"?>
<formControlPr xmlns="http://schemas.microsoft.com/office/spreadsheetml/2009/9/main" objectType="CheckBox" fmlaLink="C56" lockText="1" noThreeD="1"/>
</file>

<file path=xl/ctrlProps/ctrlProp168.xml><?xml version="1.0" encoding="utf-8"?>
<formControlPr xmlns="http://schemas.microsoft.com/office/spreadsheetml/2009/9/main" objectType="CheckBox" checked="Checked" fmlaLink="C57" lockText="1" noThreeD="1"/>
</file>

<file path=xl/ctrlProps/ctrlProp169.xml><?xml version="1.0" encoding="utf-8"?>
<formControlPr xmlns="http://schemas.microsoft.com/office/spreadsheetml/2009/9/main" objectType="CheckBox" fmlaLink="C59" lockText="1" noThreeD="1"/>
</file>

<file path=xl/ctrlProps/ctrlProp17.xml><?xml version="1.0" encoding="utf-8"?>
<formControlPr xmlns="http://schemas.microsoft.com/office/spreadsheetml/2009/9/main" objectType="Radio" firstButton="1" fmlaLink="C32" lockText="1" noThreeD="1"/>
</file>

<file path=xl/ctrlProps/ctrlProp170.xml><?xml version="1.0" encoding="utf-8"?>
<formControlPr xmlns="http://schemas.microsoft.com/office/spreadsheetml/2009/9/main" objectType="CheckBox" checked="Checked" fmlaLink="C60" lockText="1" noThreeD="1"/>
</file>

<file path=xl/ctrlProps/ctrlProp171.xml><?xml version="1.0" encoding="utf-8"?>
<formControlPr xmlns="http://schemas.microsoft.com/office/spreadsheetml/2009/9/main" objectType="CheckBox" checked="Checked" fmlaLink="C63" lockText="1" noThreeD="1"/>
</file>

<file path=xl/ctrlProps/ctrlProp172.xml><?xml version="1.0" encoding="utf-8"?>
<formControlPr xmlns="http://schemas.microsoft.com/office/spreadsheetml/2009/9/main" objectType="CheckBox" checked="Checked" fmlaLink="C35" lockText="1" noThreeD="1"/>
</file>

<file path=xl/ctrlProps/ctrlProp173.xml><?xml version="1.0" encoding="utf-8"?>
<formControlPr xmlns="http://schemas.microsoft.com/office/spreadsheetml/2009/9/main" objectType="CheckBox" fmlaLink="C36" lockText="1" noThreeD="1"/>
</file>

<file path=xl/ctrlProps/ctrlProp174.xml><?xml version="1.0" encoding="utf-8"?>
<formControlPr xmlns="http://schemas.microsoft.com/office/spreadsheetml/2009/9/main" objectType="CheckBox" fmlaLink="C37" lockText="1" noThreeD="1"/>
</file>

<file path=xl/ctrlProps/ctrlProp175.xml><?xml version="1.0" encoding="utf-8"?>
<formControlPr xmlns="http://schemas.microsoft.com/office/spreadsheetml/2009/9/main" objectType="CheckBox" fmlaLink="D37" lockText="1" noThreeD="1"/>
</file>

<file path=xl/ctrlProps/ctrlProp176.xml><?xml version="1.0" encoding="utf-8"?>
<formControlPr xmlns="http://schemas.microsoft.com/office/spreadsheetml/2009/9/main" objectType="CheckBox" fmlaLink="C29" lockText="1" noThreeD="1"/>
</file>

<file path=xl/ctrlProps/ctrlProp177.xml><?xml version="1.0" encoding="utf-8"?>
<formControlPr xmlns="http://schemas.microsoft.com/office/spreadsheetml/2009/9/main" objectType="CheckBox" fmlaLink="C30" lockText="1" noThreeD="1"/>
</file>

<file path=xl/ctrlProps/ctrlProp178.xml><?xml version="1.0" encoding="utf-8"?>
<formControlPr xmlns="http://schemas.microsoft.com/office/spreadsheetml/2009/9/main" objectType="CheckBox" fmlaLink="D31" lockText="1" noThreeD="1"/>
</file>

<file path=xl/ctrlProps/ctrlProp179.xml><?xml version="1.0" encoding="utf-8"?>
<formControlPr xmlns="http://schemas.microsoft.com/office/spreadsheetml/2009/9/main" objectType="CheckBox" fmlaLink="D32"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CheckBox" fmlaLink="C33" lockText="1" noThreeD="1"/>
</file>

<file path=xl/ctrlProps/ctrlProp181.xml><?xml version="1.0" encoding="utf-8"?>
<formControlPr xmlns="http://schemas.microsoft.com/office/spreadsheetml/2009/9/main" objectType="CheckBox" fmlaLink="C24" lockText="1" noThreeD="1"/>
</file>

<file path=xl/ctrlProps/ctrlProp182.xml><?xml version="1.0" encoding="utf-8"?>
<formControlPr xmlns="http://schemas.microsoft.com/office/spreadsheetml/2009/9/main" objectType="CheckBox" checked="Checked" fmlaLink="C66" lockText="1" noThreeD="1"/>
</file>

<file path=xl/ctrlProps/ctrlProp183.xml><?xml version="1.0" encoding="utf-8"?>
<formControlPr xmlns="http://schemas.microsoft.com/office/spreadsheetml/2009/9/main" objectType="CheckBox" fmlaLink="D67" lockText="1" noThreeD="1"/>
</file>

<file path=xl/ctrlProps/ctrlProp184.xml><?xml version="1.0" encoding="utf-8"?>
<formControlPr xmlns="http://schemas.microsoft.com/office/spreadsheetml/2009/9/main" objectType="CheckBox" fmlaLink="D68" lockText="1" noThreeD="1"/>
</file>

<file path=xl/ctrlProps/ctrlProp185.xml><?xml version="1.0" encoding="utf-8"?>
<formControlPr xmlns="http://schemas.microsoft.com/office/spreadsheetml/2009/9/main" objectType="CheckBox" fmlaLink="D69" lockText="1" noThreeD="1"/>
</file>

<file path=xl/ctrlProps/ctrlProp186.xml><?xml version="1.0" encoding="utf-8"?>
<formControlPr xmlns="http://schemas.microsoft.com/office/spreadsheetml/2009/9/main" objectType="CheckBox" checked="Checked" fmlaLink="D70" lockText="1" noThreeD="1"/>
</file>

<file path=xl/ctrlProps/ctrlProp187.xml><?xml version="1.0" encoding="utf-8"?>
<formControlPr xmlns="http://schemas.microsoft.com/office/spreadsheetml/2009/9/main" objectType="CheckBox" fmlaLink="C71" lockText="1" noThreeD="1"/>
</file>

<file path=xl/ctrlProps/ctrlProp188.xml><?xml version="1.0" encoding="utf-8"?>
<formControlPr xmlns="http://schemas.microsoft.com/office/spreadsheetml/2009/9/main" objectType="CheckBox" fmlaLink="D72" lockText="1" noThreeD="1"/>
</file>

<file path=xl/ctrlProps/ctrlProp189.xml><?xml version="1.0" encoding="utf-8"?>
<formControlPr xmlns="http://schemas.microsoft.com/office/spreadsheetml/2009/9/main" objectType="CheckBox" fmlaLink="D74"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CheckBox" fmlaLink="C62" lockText="1" noThreeD="1"/>
</file>

<file path=xl/ctrlProps/ctrlProp191.xml><?xml version="1.0" encoding="utf-8"?>
<formControlPr xmlns="http://schemas.microsoft.com/office/spreadsheetml/2009/9/main" objectType="CheckBox" checked="Checked" fmlaLink="C22" lockText="1" noThreeD="1"/>
</file>

<file path=xl/ctrlProps/ctrlProp192.xml><?xml version="1.0" encoding="utf-8"?>
<formControlPr xmlns="http://schemas.microsoft.com/office/spreadsheetml/2009/9/main" objectType="CheckBox" fmlaLink="C23" lockText="1" noThreeD="1"/>
</file>

<file path=xl/ctrlProps/ctrlProp193.xml><?xml version="1.0" encoding="utf-8"?>
<formControlPr xmlns="http://schemas.microsoft.com/office/spreadsheetml/2009/9/main" objectType="CheckBox" fmlaLink="C46" lockText="1" noThreeD="1"/>
</file>

<file path=xl/ctrlProps/ctrlProp194.xml><?xml version="1.0" encoding="utf-8"?>
<formControlPr xmlns="http://schemas.microsoft.com/office/spreadsheetml/2009/9/main" objectType="CheckBox" fmlaLink="C47" lockText="1" noThreeD="1"/>
</file>

<file path=xl/ctrlProps/ctrlProp195.xml><?xml version="1.0" encoding="utf-8"?>
<formControlPr xmlns="http://schemas.microsoft.com/office/spreadsheetml/2009/9/main" objectType="CheckBox" fmlaLink="I62" lockText="1" noThreeD="1"/>
</file>

<file path=xl/ctrlProps/ctrlProp196.xml><?xml version="1.0" encoding="utf-8"?>
<formControlPr xmlns="http://schemas.microsoft.com/office/spreadsheetml/2009/9/main" objectType="CheckBox" checked="Checked" fmlaLink="C27" lockText="1" noThreeD="1"/>
</file>

<file path=xl/ctrlProps/ctrlProp197.xml><?xml version="1.0" encoding="utf-8"?>
<formControlPr xmlns="http://schemas.microsoft.com/office/spreadsheetml/2009/9/main" objectType="CheckBox" fmlaLink="C28"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fmlaLink="C36"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C44"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D47"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D52"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C58"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C6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C64"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C69"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firstButton="1" fmlaLink="D70"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fmlaLink="D75"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C43"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fmlaLink="C38"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checked="Checked" fmlaLink="C15" lockText="1" noThreeD="1"/>
</file>

<file path=xl/ctrlProps/ctrlProp64.xml><?xml version="1.0" encoding="utf-8"?>
<formControlPr xmlns="http://schemas.microsoft.com/office/spreadsheetml/2009/9/main" objectType="CheckBox" fmlaLink="C16" lockText="1" noThreeD="1"/>
</file>

<file path=xl/ctrlProps/ctrlProp65.xml><?xml version="1.0" encoding="utf-8"?>
<formControlPr xmlns="http://schemas.microsoft.com/office/spreadsheetml/2009/9/main" objectType="CheckBox" fmlaLink="C17" lockText="1" noThreeD="1"/>
</file>

<file path=xl/ctrlProps/ctrlProp66.xml><?xml version="1.0" encoding="utf-8"?>
<formControlPr xmlns="http://schemas.microsoft.com/office/spreadsheetml/2009/9/main" objectType="CheckBox" fmlaLink="C18" lockText="1" noThreeD="1"/>
</file>

<file path=xl/ctrlProps/ctrlProp67.xml><?xml version="1.0" encoding="utf-8"?>
<formControlPr xmlns="http://schemas.microsoft.com/office/spreadsheetml/2009/9/main" objectType="CheckBox" fmlaLink="C42" lockText="1" noThreeD="1"/>
</file>

<file path=xl/ctrlProps/ctrlProp68.xml><?xml version="1.0" encoding="utf-8"?>
<formControlPr xmlns="http://schemas.microsoft.com/office/spreadsheetml/2009/9/main" objectType="CheckBox" fmlaLink="C43" lockText="1" noThreeD="1"/>
</file>

<file path=xl/ctrlProps/ctrlProp69.xml><?xml version="1.0" encoding="utf-8"?>
<formControlPr xmlns="http://schemas.microsoft.com/office/spreadsheetml/2009/9/main" objectType="CheckBox" fmlaLink="C44" lockText="1" noThreeD="1"/>
</file>

<file path=xl/ctrlProps/ctrlProp7.xml><?xml version="1.0" encoding="utf-8"?>
<formControlPr xmlns="http://schemas.microsoft.com/office/spreadsheetml/2009/9/main" objectType="Radio" firstButton="1" fmlaLink="C23" lockText="1" noThreeD="1"/>
</file>

<file path=xl/ctrlProps/ctrlProp70.xml><?xml version="1.0" encoding="utf-8"?>
<formControlPr xmlns="http://schemas.microsoft.com/office/spreadsheetml/2009/9/main" objectType="CheckBox" fmlaLink="C45" lockText="1" noThreeD="1"/>
</file>

<file path=xl/ctrlProps/ctrlProp71.xml><?xml version="1.0" encoding="utf-8"?>
<formControlPr xmlns="http://schemas.microsoft.com/office/spreadsheetml/2009/9/main" objectType="CheckBox" fmlaLink="C48" lockText="1" noThreeD="1"/>
</file>

<file path=xl/ctrlProps/ctrlProp72.xml><?xml version="1.0" encoding="utf-8"?>
<formControlPr xmlns="http://schemas.microsoft.com/office/spreadsheetml/2009/9/main" objectType="CheckBox" fmlaLink="C49" lockText="1" noThreeD="1"/>
</file>

<file path=xl/ctrlProps/ctrlProp73.xml><?xml version="1.0" encoding="utf-8"?>
<formControlPr xmlns="http://schemas.microsoft.com/office/spreadsheetml/2009/9/main" objectType="CheckBox" fmlaLink="C50" lockText="1" noThreeD="1"/>
</file>

<file path=xl/ctrlProps/ctrlProp74.xml><?xml version="1.0" encoding="utf-8"?>
<formControlPr xmlns="http://schemas.microsoft.com/office/spreadsheetml/2009/9/main" objectType="CheckBox" fmlaLink="C51" lockText="1" noThreeD="1"/>
</file>

<file path=xl/ctrlProps/ctrlProp75.xml><?xml version="1.0" encoding="utf-8"?>
<formControlPr xmlns="http://schemas.microsoft.com/office/spreadsheetml/2009/9/main" objectType="CheckBox" fmlaLink="C52" lockText="1" noThreeD="1"/>
</file>

<file path=xl/ctrlProps/ctrlProp76.xml><?xml version="1.0" encoding="utf-8"?>
<formControlPr xmlns="http://schemas.microsoft.com/office/spreadsheetml/2009/9/main" objectType="CheckBox" fmlaLink="C53" lockText="1" noThreeD="1"/>
</file>

<file path=xl/ctrlProps/ctrlProp77.xml><?xml version="1.0" encoding="utf-8"?>
<formControlPr xmlns="http://schemas.microsoft.com/office/spreadsheetml/2009/9/main" objectType="CheckBox" fmlaLink="C56" lockText="1" noThreeD="1"/>
</file>

<file path=xl/ctrlProps/ctrlProp78.xml><?xml version="1.0" encoding="utf-8"?>
<formControlPr xmlns="http://schemas.microsoft.com/office/spreadsheetml/2009/9/main" objectType="CheckBox" fmlaLink="C57" lockText="1" noThreeD="1"/>
</file>

<file path=xl/ctrlProps/ctrlProp79.xml><?xml version="1.0" encoding="utf-8"?>
<formControlPr xmlns="http://schemas.microsoft.com/office/spreadsheetml/2009/9/main" objectType="CheckBox" fmlaLink="C59"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fmlaLink="C60" lockText="1" noThreeD="1"/>
</file>

<file path=xl/ctrlProps/ctrlProp81.xml><?xml version="1.0" encoding="utf-8"?>
<formControlPr xmlns="http://schemas.microsoft.com/office/spreadsheetml/2009/9/main" objectType="CheckBox" fmlaLink="C63" lockText="1" noThreeD="1"/>
</file>

<file path=xl/ctrlProps/ctrlProp82.xml><?xml version="1.0" encoding="utf-8"?>
<formControlPr xmlns="http://schemas.microsoft.com/office/spreadsheetml/2009/9/main" objectType="CheckBox" checked="Checked" fmlaLink="C35" lockText="1" noThreeD="1"/>
</file>

<file path=xl/ctrlProps/ctrlProp83.xml><?xml version="1.0" encoding="utf-8"?>
<formControlPr xmlns="http://schemas.microsoft.com/office/spreadsheetml/2009/9/main" objectType="CheckBox" fmlaLink="C36" lockText="1" noThreeD="1"/>
</file>

<file path=xl/ctrlProps/ctrlProp84.xml><?xml version="1.0" encoding="utf-8"?>
<formControlPr xmlns="http://schemas.microsoft.com/office/spreadsheetml/2009/9/main" objectType="CheckBox" fmlaLink="C37" lockText="1" noThreeD="1"/>
</file>

<file path=xl/ctrlProps/ctrlProp85.xml><?xml version="1.0" encoding="utf-8"?>
<formControlPr xmlns="http://schemas.microsoft.com/office/spreadsheetml/2009/9/main" objectType="CheckBox" fmlaLink="D37" lockText="1" noThreeD="1"/>
</file>

<file path=xl/ctrlProps/ctrlProp86.xml><?xml version="1.0" encoding="utf-8"?>
<formControlPr xmlns="http://schemas.microsoft.com/office/spreadsheetml/2009/9/main" objectType="CheckBox" fmlaLink="C29" lockText="1" noThreeD="1"/>
</file>

<file path=xl/ctrlProps/ctrlProp87.xml><?xml version="1.0" encoding="utf-8"?>
<formControlPr xmlns="http://schemas.microsoft.com/office/spreadsheetml/2009/9/main" objectType="CheckBox" fmlaLink="C30" lockText="1" noThreeD="1"/>
</file>

<file path=xl/ctrlProps/ctrlProp88.xml><?xml version="1.0" encoding="utf-8"?>
<formControlPr xmlns="http://schemas.microsoft.com/office/spreadsheetml/2009/9/main" objectType="CheckBox" fmlaLink="D31" lockText="1" noThreeD="1"/>
</file>

<file path=xl/ctrlProps/ctrlProp89.xml><?xml version="1.0" encoding="utf-8"?>
<formControlPr xmlns="http://schemas.microsoft.com/office/spreadsheetml/2009/9/main" objectType="CheckBox" checked="Checked" fmlaLink="D32"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fmlaLink="C33" lockText="1" noThreeD="1"/>
</file>

<file path=xl/ctrlProps/ctrlProp91.xml><?xml version="1.0" encoding="utf-8"?>
<formControlPr xmlns="http://schemas.microsoft.com/office/spreadsheetml/2009/9/main" objectType="CheckBox" fmlaLink="C24" lockText="1" noThreeD="1"/>
</file>

<file path=xl/ctrlProps/ctrlProp92.xml><?xml version="1.0" encoding="utf-8"?>
<formControlPr xmlns="http://schemas.microsoft.com/office/spreadsheetml/2009/9/main" objectType="CheckBox" checked="Checked" fmlaLink="C66" lockText="1" noThreeD="1"/>
</file>

<file path=xl/ctrlProps/ctrlProp93.xml><?xml version="1.0" encoding="utf-8"?>
<formControlPr xmlns="http://schemas.microsoft.com/office/spreadsheetml/2009/9/main" objectType="CheckBox" checked="Checked" fmlaLink="D67" lockText="1" noThreeD="1"/>
</file>

<file path=xl/ctrlProps/ctrlProp94.xml><?xml version="1.0" encoding="utf-8"?>
<formControlPr xmlns="http://schemas.microsoft.com/office/spreadsheetml/2009/9/main" objectType="CheckBox" fmlaLink="D68" lockText="1" noThreeD="1"/>
</file>

<file path=xl/ctrlProps/ctrlProp95.xml><?xml version="1.0" encoding="utf-8"?>
<formControlPr xmlns="http://schemas.microsoft.com/office/spreadsheetml/2009/9/main" objectType="CheckBox" fmlaLink="D69" lockText="1" noThreeD="1"/>
</file>

<file path=xl/ctrlProps/ctrlProp96.xml><?xml version="1.0" encoding="utf-8"?>
<formControlPr xmlns="http://schemas.microsoft.com/office/spreadsheetml/2009/9/main" objectType="CheckBox" fmlaLink="D70" lockText="1" noThreeD="1"/>
</file>

<file path=xl/ctrlProps/ctrlProp97.xml><?xml version="1.0" encoding="utf-8"?>
<formControlPr xmlns="http://schemas.microsoft.com/office/spreadsheetml/2009/9/main" objectType="CheckBox" fmlaLink="C71" lockText="1" noThreeD="1"/>
</file>

<file path=xl/ctrlProps/ctrlProp98.xml><?xml version="1.0" encoding="utf-8"?>
<formControlPr xmlns="http://schemas.microsoft.com/office/spreadsheetml/2009/9/main" objectType="CheckBox" fmlaLink="D72" lockText="1" noThreeD="1"/>
</file>

<file path=xl/ctrlProps/ctrlProp99.xml><?xml version="1.0" encoding="utf-8"?>
<formControlPr xmlns="http://schemas.microsoft.com/office/spreadsheetml/2009/9/main" objectType="CheckBox" fmlaLink="D74" lockText="1" noThreeD="1"/>
</file>

<file path=xl/drawings/drawing1.xml><?xml version="1.0" encoding="utf-8"?>
<xdr:wsDr xmlns:xdr="http://schemas.openxmlformats.org/drawingml/2006/spreadsheetDrawing" xmlns:a="http://schemas.openxmlformats.org/drawingml/2006/main">
  <xdr:twoCellAnchor>
    <xdr:from>
      <xdr:col>2</xdr:col>
      <xdr:colOff>131874</xdr:colOff>
      <xdr:row>70</xdr:row>
      <xdr:rowOff>5524</xdr:rowOff>
    </xdr:from>
    <xdr:to>
      <xdr:col>32</xdr:col>
      <xdr:colOff>72108</xdr:colOff>
      <xdr:row>72</xdr:row>
      <xdr:rowOff>199759</xdr:rowOff>
    </xdr:to>
    <xdr:sp macro="" textlink="">
      <xdr:nvSpPr>
        <xdr:cNvPr id="10" name="正方形/長方形 9">
          <a:extLst>
            <a:ext uri="{FF2B5EF4-FFF2-40B4-BE49-F238E27FC236}">
              <a16:creationId xmlns:a16="http://schemas.microsoft.com/office/drawing/2014/main" id="{87E02620-89F6-3B15-016C-97A80B2BE653}"/>
            </a:ext>
          </a:extLst>
        </xdr:cNvPr>
        <xdr:cNvSpPr/>
      </xdr:nvSpPr>
      <xdr:spPr>
        <a:xfrm>
          <a:off x="529439" y="13097567"/>
          <a:ext cx="5931321" cy="613888"/>
        </a:xfrm>
        <a:prstGeom prst="rect">
          <a:avLst/>
        </a:prstGeom>
        <a:noFill/>
        <a:ln w="952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71781</xdr:colOff>
      <xdr:row>100</xdr:row>
      <xdr:rowOff>38652</xdr:rowOff>
    </xdr:from>
    <xdr:to>
      <xdr:col>42</xdr:col>
      <xdr:colOff>164352</xdr:colOff>
      <xdr:row>101</xdr:row>
      <xdr:rowOff>141942</xdr:rowOff>
    </xdr:to>
    <xdr:grpSp>
      <xdr:nvGrpSpPr>
        <xdr:cNvPr id="5" name="グループ化 4">
          <a:extLst>
            <a:ext uri="{FF2B5EF4-FFF2-40B4-BE49-F238E27FC236}">
              <a16:creationId xmlns:a16="http://schemas.microsoft.com/office/drawing/2014/main" id="{13AD18DD-D67A-19A6-0388-7C57198425F1}"/>
            </a:ext>
          </a:extLst>
        </xdr:cNvPr>
        <xdr:cNvGrpSpPr/>
      </xdr:nvGrpSpPr>
      <xdr:grpSpPr>
        <a:xfrm>
          <a:off x="465481" y="19095002"/>
          <a:ext cx="7998321" cy="281090"/>
          <a:chOff x="480391" y="19447565"/>
          <a:chExt cx="8232868" cy="353394"/>
        </a:xfrm>
      </xdr:grpSpPr>
      <xdr:sp macro="" textlink="">
        <xdr:nvSpPr>
          <xdr:cNvPr id="3" name="左大かっこ 2">
            <a:extLst>
              <a:ext uri="{FF2B5EF4-FFF2-40B4-BE49-F238E27FC236}">
                <a16:creationId xmlns:a16="http://schemas.microsoft.com/office/drawing/2014/main" id="{823DC1DE-9FED-20BA-AE7A-1C8F8C4352D3}"/>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4" name="左大かっこ 3">
            <a:extLst>
              <a:ext uri="{FF2B5EF4-FFF2-40B4-BE49-F238E27FC236}">
                <a16:creationId xmlns:a16="http://schemas.microsoft.com/office/drawing/2014/main" id="{DA68626B-16C6-4BE0-A918-CBCC7A489657}"/>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xdr:twoCellAnchor>
    <xdr:from>
      <xdr:col>2</xdr:col>
      <xdr:colOff>49695</xdr:colOff>
      <xdr:row>123</xdr:row>
      <xdr:rowOff>38652</xdr:rowOff>
    </xdr:from>
    <xdr:to>
      <xdr:col>42</xdr:col>
      <xdr:colOff>164353</xdr:colOff>
      <xdr:row>124</xdr:row>
      <xdr:rowOff>134470</xdr:rowOff>
    </xdr:to>
    <xdr:grpSp>
      <xdr:nvGrpSpPr>
        <xdr:cNvPr id="6" name="グループ化 5">
          <a:extLst>
            <a:ext uri="{FF2B5EF4-FFF2-40B4-BE49-F238E27FC236}">
              <a16:creationId xmlns:a16="http://schemas.microsoft.com/office/drawing/2014/main" id="{0DBB5EB6-A002-4AED-9CE4-A5094060D2F1}"/>
            </a:ext>
          </a:extLst>
        </xdr:cNvPr>
        <xdr:cNvGrpSpPr/>
      </xdr:nvGrpSpPr>
      <xdr:grpSpPr>
        <a:xfrm>
          <a:off x="443395" y="23851152"/>
          <a:ext cx="8020408" cy="273618"/>
          <a:chOff x="480391" y="19447565"/>
          <a:chExt cx="8232868" cy="353394"/>
        </a:xfrm>
      </xdr:grpSpPr>
      <xdr:sp macro="" textlink="">
        <xdr:nvSpPr>
          <xdr:cNvPr id="7" name="左大かっこ 6">
            <a:extLst>
              <a:ext uri="{FF2B5EF4-FFF2-40B4-BE49-F238E27FC236}">
                <a16:creationId xmlns:a16="http://schemas.microsoft.com/office/drawing/2014/main" id="{12E4C2D4-9117-E4F1-24B2-1E36BC62581B}"/>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8" name="左大かっこ 7">
            <a:extLst>
              <a:ext uri="{FF2B5EF4-FFF2-40B4-BE49-F238E27FC236}">
                <a16:creationId xmlns:a16="http://schemas.microsoft.com/office/drawing/2014/main" id="{524CA8FA-ADB7-D272-71B5-5898199CC780}"/>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xdr:twoCellAnchor>
    <xdr:from>
      <xdr:col>32</xdr:col>
      <xdr:colOff>72108</xdr:colOff>
      <xdr:row>71</xdr:row>
      <xdr:rowOff>102642</xdr:rowOff>
    </xdr:from>
    <xdr:to>
      <xdr:col>34</xdr:col>
      <xdr:colOff>169225</xdr:colOff>
      <xdr:row>76</xdr:row>
      <xdr:rowOff>184819</xdr:rowOff>
    </xdr:to>
    <xdr:cxnSp macro="">
      <xdr:nvCxnSpPr>
        <xdr:cNvPr id="12" name="コネクタ: カギ線 11">
          <a:extLst>
            <a:ext uri="{FF2B5EF4-FFF2-40B4-BE49-F238E27FC236}">
              <a16:creationId xmlns:a16="http://schemas.microsoft.com/office/drawing/2014/main" id="{F15C8034-25C5-947A-8184-5D81ED7E420C}"/>
            </a:ext>
          </a:extLst>
        </xdr:cNvPr>
        <xdr:cNvCxnSpPr>
          <a:stCxn id="10" idx="3"/>
        </xdr:cNvCxnSpPr>
      </xdr:nvCxnSpPr>
      <xdr:spPr>
        <a:xfrm>
          <a:off x="6460760" y="13404512"/>
          <a:ext cx="494682" cy="1131307"/>
        </a:xfrm>
        <a:prstGeom prst="bentConnector2">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19050</xdr:colOff>
          <xdr:row>15</xdr:row>
          <xdr:rowOff>31750</xdr:rowOff>
        </xdr:from>
        <xdr:to>
          <xdr:col>8</xdr:col>
          <xdr:colOff>127000</xdr:colOff>
          <xdr:row>16</xdr:row>
          <xdr:rowOff>0</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16</xdr:row>
          <xdr:rowOff>19050</xdr:rowOff>
        </xdr:from>
        <xdr:to>
          <xdr:col>12</xdr:col>
          <xdr:colOff>95250</xdr:colOff>
          <xdr:row>16</xdr:row>
          <xdr:rowOff>184150</xdr:rowOff>
        </xdr:to>
        <xdr:sp macro="" textlink="">
          <xdr:nvSpPr>
            <xdr:cNvPr id="1115" name="Option Button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31750</xdr:rowOff>
        </xdr:from>
        <xdr:to>
          <xdr:col>17</xdr:col>
          <xdr:colOff>184150</xdr:colOff>
          <xdr:row>18</xdr:row>
          <xdr:rowOff>19050</xdr:rowOff>
        </xdr:to>
        <xdr:sp macro="" textlink="">
          <xdr:nvSpPr>
            <xdr:cNvPr id="1116" name="Option Button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18</xdr:row>
          <xdr:rowOff>44450</xdr:rowOff>
        </xdr:from>
        <xdr:to>
          <xdr:col>7</xdr:col>
          <xdr:colOff>63500</xdr:colOff>
          <xdr:row>19</xdr:row>
          <xdr:rowOff>6350</xdr:rowOff>
        </xdr:to>
        <xdr:sp macro="" textlink="">
          <xdr:nvSpPr>
            <xdr:cNvPr id="1117" name="Option Button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13</xdr:row>
          <xdr:rowOff>133350</xdr:rowOff>
        </xdr:from>
        <xdr:to>
          <xdr:col>21</xdr:col>
          <xdr:colOff>57150</xdr:colOff>
          <xdr:row>20</xdr:row>
          <xdr:rowOff>0</xdr:rowOff>
        </xdr:to>
        <xdr:sp macro="" textlink="">
          <xdr:nvSpPr>
            <xdr:cNvPr id="1118" name="Group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21</xdr:row>
          <xdr:rowOff>146050</xdr:rowOff>
        </xdr:from>
        <xdr:to>
          <xdr:col>31</xdr:col>
          <xdr:colOff>139700</xdr:colOff>
          <xdr:row>26</xdr:row>
          <xdr:rowOff>171450</xdr:rowOff>
        </xdr:to>
        <xdr:sp macro="" textlink="">
          <xdr:nvSpPr>
            <xdr:cNvPr id="1120" name="Group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22</xdr:row>
          <xdr:rowOff>25400</xdr:rowOff>
        </xdr:from>
        <xdr:to>
          <xdr:col>27</xdr:col>
          <xdr:colOff>152400</xdr:colOff>
          <xdr:row>22</xdr:row>
          <xdr:rowOff>184150</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被保険者の資格取得（入社・転籍・再雇用、任意継続保険、特例退職保険加入）に伴う扶養申請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xdr:row>
          <xdr:rowOff>19050</xdr:rowOff>
        </xdr:from>
        <xdr:to>
          <xdr:col>12</xdr:col>
          <xdr:colOff>120650</xdr:colOff>
          <xdr:row>24</xdr:row>
          <xdr:rowOff>6350</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子供の出生に伴う扶養申請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31750</xdr:rowOff>
        </xdr:from>
        <xdr:to>
          <xdr:col>24</xdr:col>
          <xdr:colOff>19050</xdr:colOff>
          <xdr:row>25</xdr:row>
          <xdr:rowOff>19050</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その他（子供の退職、扶養付け替え等、扶養するに至った理由を詳細に記入ください）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27</xdr:row>
          <xdr:rowOff>6350</xdr:rowOff>
        </xdr:from>
        <xdr:to>
          <xdr:col>29</xdr:col>
          <xdr:colOff>101600</xdr:colOff>
          <xdr:row>34</xdr:row>
          <xdr:rowOff>107950</xdr:rowOff>
        </xdr:to>
        <xdr:sp macro="" textlink="">
          <xdr:nvSpPr>
            <xdr:cNvPr id="1124" name="Group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12700</xdr:rowOff>
        </xdr:from>
        <xdr:to>
          <xdr:col>12</xdr:col>
          <xdr:colOff>50800</xdr:colOff>
          <xdr:row>27</xdr:row>
          <xdr:rowOff>190500</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19050</xdr:rowOff>
        </xdr:from>
        <xdr:to>
          <xdr:col>17</xdr:col>
          <xdr:colOff>0</xdr:colOff>
          <xdr:row>28</xdr:row>
          <xdr:rowOff>184150</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ほかの健康保険組合・協会けんぽ・共済組合に加入中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25400</xdr:rowOff>
        </xdr:from>
        <xdr:to>
          <xdr:col>9</xdr:col>
          <xdr:colOff>120650</xdr:colOff>
          <xdr:row>30</xdr:row>
          <xdr:rowOff>0</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38100</xdr:rowOff>
        </xdr:from>
        <xdr:to>
          <xdr:col>8</xdr:col>
          <xdr:colOff>114300</xdr:colOff>
          <xdr:row>31</xdr:row>
          <xdr:rowOff>19050</xdr:rowOff>
        </xdr:to>
        <xdr:sp macro="" textlink="">
          <xdr:nvSpPr>
            <xdr:cNvPr id="1128" name="Option Button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33</xdr:row>
          <xdr:rowOff>0</xdr:rowOff>
        </xdr:from>
        <xdr:to>
          <xdr:col>6</xdr:col>
          <xdr:colOff>107950</xdr:colOff>
          <xdr:row>33</xdr:row>
          <xdr:rowOff>184150</xdr:rowOff>
        </xdr:to>
        <xdr:sp macro="" textlink="">
          <xdr:nvSpPr>
            <xdr:cNvPr id="1131" name="Option Butto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177800</xdr:colOff>
          <xdr:row>30</xdr:row>
          <xdr:rowOff>120650</xdr:rowOff>
        </xdr:from>
        <xdr:to>
          <xdr:col>16</xdr:col>
          <xdr:colOff>95250</xdr:colOff>
          <xdr:row>33</xdr:row>
          <xdr:rowOff>63500</xdr:rowOff>
        </xdr:to>
        <xdr:sp macro="" textlink="">
          <xdr:nvSpPr>
            <xdr:cNvPr id="1132" name="Group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31</xdr:row>
          <xdr:rowOff>12700</xdr:rowOff>
        </xdr:from>
        <xdr:to>
          <xdr:col>7</xdr:col>
          <xdr:colOff>107950</xdr:colOff>
          <xdr:row>31</xdr:row>
          <xdr:rowOff>177800</xdr:rowOff>
        </xdr:to>
        <xdr:sp macro="" textlink="">
          <xdr:nvSpPr>
            <xdr:cNvPr id="1133" name="Option Button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新生児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31750</xdr:rowOff>
        </xdr:from>
        <xdr:to>
          <xdr:col>13</xdr:col>
          <xdr:colOff>190500</xdr:colOff>
          <xdr:row>33</xdr:row>
          <xdr:rowOff>12700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34</xdr:row>
          <xdr:rowOff>146050</xdr:rowOff>
        </xdr:from>
        <xdr:to>
          <xdr:col>34</xdr:col>
          <xdr:colOff>114300</xdr:colOff>
          <xdr:row>39</xdr:row>
          <xdr:rowOff>76200</xdr:rowOff>
        </xdr:to>
        <xdr:sp macro="" textlink="">
          <xdr:nvSpPr>
            <xdr:cNvPr id="1135" name="Group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xdr:row>
          <xdr:rowOff>31750</xdr:rowOff>
        </xdr:from>
        <xdr:to>
          <xdr:col>5</xdr:col>
          <xdr:colOff>171450</xdr:colOff>
          <xdr:row>36</xdr:row>
          <xdr:rowOff>6350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36</xdr:row>
          <xdr:rowOff>6350</xdr:rowOff>
        </xdr:from>
        <xdr:to>
          <xdr:col>6</xdr:col>
          <xdr:colOff>88900</xdr:colOff>
          <xdr:row>36</xdr:row>
          <xdr:rowOff>177800</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42</xdr:row>
          <xdr:rowOff>146050</xdr:rowOff>
        </xdr:from>
        <xdr:to>
          <xdr:col>18</xdr:col>
          <xdr:colOff>69850</xdr:colOff>
          <xdr:row>45</xdr:row>
          <xdr:rowOff>19050</xdr:rowOff>
        </xdr:to>
        <xdr:sp macro="" textlink="">
          <xdr:nvSpPr>
            <xdr:cNvPr id="1148" name="Group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43</xdr:row>
          <xdr:rowOff>12700</xdr:rowOff>
        </xdr:from>
        <xdr:to>
          <xdr:col>11</xdr:col>
          <xdr:colOff>190500</xdr:colOff>
          <xdr:row>44</xdr:row>
          <xdr:rowOff>0</xdr:rowOff>
        </xdr:to>
        <xdr:sp macro="" textlink="">
          <xdr:nvSpPr>
            <xdr:cNvPr id="1149" name="Option Button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19050</xdr:rowOff>
        </xdr:from>
        <xdr:to>
          <xdr:col>8</xdr:col>
          <xdr:colOff>107950</xdr:colOff>
          <xdr:row>45</xdr:row>
          <xdr:rowOff>0</xdr:rowOff>
        </xdr:to>
        <xdr:sp macro="" textlink="">
          <xdr:nvSpPr>
            <xdr:cNvPr id="1150" name="Option Button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45</xdr:row>
          <xdr:rowOff>184150</xdr:rowOff>
        </xdr:from>
        <xdr:to>
          <xdr:col>23</xdr:col>
          <xdr:colOff>88900</xdr:colOff>
          <xdr:row>50</xdr:row>
          <xdr:rowOff>38100</xdr:rowOff>
        </xdr:to>
        <xdr:sp macro="" textlink="">
          <xdr:nvSpPr>
            <xdr:cNvPr id="1151" name="Group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20</xdr:col>
          <xdr:colOff>82550</xdr:colOff>
          <xdr:row>46</xdr:row>
          <xdr:rowOff>165100</xdr:rowOff>
        </xdr:to>
        <xdr:sp macro="" textlink="">
          <xdr:nvSpPr>
            <xdr:cNvPr id="1152" name="Option Button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受給する。日額3,612円以下(障害年金受給者は4,999円以下)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47</xdr:row>
          <xdr:rowOff>6350</xdr:rowOff>
        </xdr:from>
        <xdr:to>
          <xdr:col>20</xdr:col>
          <xdr:colOff>57150</xdr:colOff>
          <xdr:row>47</xdr:row>
          <xdr:rowOff>177800</xdr:rowOff>
        </xdr:to>
        <xdr:sp macro="" textlink="">
          <xdr:nvSpPr>
            <xdr:cNvPr id="1153" name="Option Button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48</xdr:row>
          <xdr:rowOff>19050</xdr:rowOff>
        </xdr:from>
        <xdr:to>
          <xdr:col>20</xdr:col>
          <xdr:colOff>6350</xdr:colOff>
          <xdr:row>49</xdr:row>
          <xdr:rowOff>0</xdr:rowOff>
        </xdr:to>
        <xdr:sp macro="" textlink="">
          <xdr:nvSpPr>
            <xdr:cNvPr id="1154" name="Option Button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49</xdr:row>
          <xdr:rowOff>38100</xdr:rowOff>
        </xdr:from>
        <xdr:to>
          <xdr:col>10</xdr:col>
          <xdr:colOff>190500</xdr:colOff>
          <xdr:row>49</xdr:row>
          <xdr:rowOff>177800</xdr:rowOff>
        </xdr:to>
        <xdr:sp macro="" textlink="">
          <xdr:nvSpPr>
            <xdr:cNvPr id="1155" name="Option Button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177800</xdr:rowOff>
        </xdr:from>
        <xdr:to>
          <xdr:col>14</xdr:col>
          <xdr:colOff>171450</xdr:colOff>
          <xdr:row>54</xdr:row>
          <xdr:rowOff>31750</xdr:rowOff>
        </xdr:to>
        <xdr:sp macro="" textlink="">
          <xdr:nvSpPr>
            <xdr:cNvPr id="1156" name="Group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50</xdr:row>
          <xdr:rowOff>177800</xdr:rowOff>
        </xdr:from>
        <xdr:to>
          <xdr:col>12</xdr:col>
          <xdr:colOff>38100</xdr:colOff>
          <xdr:row>51</xdr:row>
          <xdr:rowOff>165100</xdr:rowOff>
        </xdr:to>
        <xdr:sp macro="" textlink="">
          <xdr:nvSpPr>
            <xdr:cNvPr id="1157" name="Option Butto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52</xdr:row>
          <xdr:rowOff>0</xdr:rowOff>
        </xdr:from>
        <xdr:to>
          <xdr:col>10</xdr:col>
          <xdr:colOff>120650</xdr:colOff>
          <xdr:row>52</xdr:row>
          <xdr:rowOff>158750</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53</xdr:row>
          <xdr:rowOff>25400</xdr:rowOff>
        </xdr:from>
        <xdr:to>
          <xdr:col>9</xdr:col>
          <xdr:colOff>6350</xdr:colOff>
          <xdr:row>53</xdr:row>
          <xdr:rowOff>165100</xdr:rowOff>
        </xdr:to>
        <xdr:sp macro="" textlink="">
          <xdr:nvSpPr>
            <xdr:cNvPr id="1159" name="Option Button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56</xdr:row>
          <xdr:rowOff>95250</xdr:rowOff>
        </xdr:from>
        <xdr:to>
          <xdr:col>9</xdr:col>
          <xdr:colOff>177800</xdr:colOff>
          <xdr:row>59</xdr:row>
          <xdr:rowOff>6350</xdr:rowOff>
        </xdr:to>
        <xdr:sp macro="" textlink="">
          <xdr:nvSpPr>
            <xdr:cNvPr id="1160" name="Group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57</xdr:row>
          <xdr:rowOff>12700</xdr:rowOff>
        </xdr:from>
        <xdr:to>
          <xdr:col>6</xdr:col>
          <xdr:colOff>127000</xdr:colOff>
          <xdr:row>58</xdr:row>
          <xdr:rowOff>0</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58</xdr:row>
          <xdr:rowOff>6350</xdr:rowOff>
        </xdr:from>
        <xdr:to>
          <xdr:col>6</xdr:col>
          <xdr:colOff>158750</xdr:colOff>
          <xdr:row>58</xdr:row>
          <xdr:rowOff>177800</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59</xdr:row>
          <xdr:rowOff>31750</xdr:rowOff>
        </xdr:from>
        <xdr:to>
          <xdr:col>11</xdr:col>
          <xdr:colOff>6350</xdr:colOff>
          <xdr:row>62</xdr:row>
          <xdr:rowOff>101600</xdr:rowOff>
        </xdr:to>
        <xdr:sp macro="" textlink="">
          <xdr:nvSpPr>
            <xdr:cNvPr id="1163" name="Group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59</xdr:row>
          <xdr:rowOff>190500</xdr:rowOff>
        </xdr:from>
        <xdr:to>
          <xdr:col>9</xdr:col>
          <xdr:colOff>133350</xdr:colOff>
          <xdr:row>60</xdr:row>
          <xdr:rowOff>165100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60</xdr:row>
          <xdr:rowOff>171450</xdr:rowOff>
        </xdr:from>
        <xdr:to>
          <xdr:col>10</xdr:col>
          <xdr:colOff>0</xdr:colOff>
          <xdr:row>61</xdr:row>
          <xdr:rowOff>146050</xdr:rowOff>
        </xdr:to>
        <xdr:sp macro="" textlink="">
          <xdr:nvSpPr>
            <xdr:cNvPr id="1166" name="Option Button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62</xdr:row>
          <xdr:rowOff>57150</xdr:rowOff>
        </xdr:from>
        <xdr:to>
          <xdr:col>18</xdr:col>
          <xdr:colOff>171450</xdr:colOff>
          <xdr:row>65</xdr:row>
          <xdr:rowOff>38100</xdr:rowOff>
        </xdr:to>
        <xdr:sp macro="" textlink="">
          <xdr:nvSpPr>
            <xdr:cNvPr id="1167" name="Group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63</xdr:row>
          <xdr:rowOff>0</xdr:rowOff>
        </xdr:from>
        <xdr:to>
          <xdr:col>8</xdr:col>
          <xdr:colOff>63500</xdr:colOff>
          <xdr:row>63</xdr:row>
          <xdr:rowOff>171450</xdr:rowOff>
        </xdr:to>
        <xdr:sp macro="" textlink="">
          <xdr:nvSpPr>
            <xdr:cNvPr id="1168" name="Option Button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64</xdr:row>
          <xdr:rowOff>6350</xdr:rowOff>
        </xdr:from>
        <xdr:to>
          <xdr:col>8</xdr:col>
          <xdr:colOff>38100</xdr:colOff>
          <xdr:row>64</xdr:row>
          <xdr:rowOff>165100</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63</xdr:row>
          <xdr:rowOff>12700</xdr:rowOff>
        </xdr:from>
        <xdr:to>
          <xdr:col>16</xdr:col>
          <xdr:colOff>107950</xdr:colOff>
          <xdr:row>63</xdr:row>
          <xdr:rowOff>171450</xdr:rowOff>
        </xdr:to>
        <xdr:sp macro="" textlink="">
          <xdr:nvSpPr>
            <xdr:cNvPr id="1170" name="Option Button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67</xdr:row>
          <xdr:rowOff>63500</xdr:rowOff>
        </xdr:from>
        <xdr:to>
          <xdr:col>21</xdr:col>
          <xdr:colOff>95250</xdr:colOff>
          <xdr:row>77</xdr:row>
          <xdr:rowOff>95250</xdr:rowOff>
        </xdr:to>
        <xdr:sp macro="" textlink="">
          <xdr:nvSpPr>
            <xdr:cNvPr id="1173" name="Group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68</xdr:row>
          <xdr:rowOff>25400</xdr:rowOff>
        </xdr:from>
        <xdr:to>
          <xdr:col>16</xdr:col>
          <xdr:colOff>107950</xdr:colOff>
          <xdr:row>68</xdr:row>
          <xdr:rowOff>184150</xdr:rowOff>
        </xdr:to>
        <xdr:sp macro="" textlink="">
          <xdr:nvSpPr>
            <xdr:cNvPr id="1174" name="Option Button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配偶者がいる（↓配偶者の健康保険の状況）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73</xdr:row>
          <xdr:rowOff>25400</xdr:rowOff>
        </xdr:from>
        <xdr:to>
          <xdr:col>14</xdr:col>
          <xdr:colOff>57150</xdr:colOff>
          <xdr:row>73</xdr:row>
          <xdr:rowOff>177800</xdr:rowOff>
        </xdr:to>
        <xdr:sp macro="" textlink="">
          <xdr:nvSpPr>
            <xdr:cNvPr id="1175" name="Option Button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配偶者はいない（↓他者からの援助の状況）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68</xdr:row>
          <xdr:rowOff>177800</xdr:rowOff>
        </xdr:from>
        <xdr:to>
          <xdr:col>17</xdr:col>
          <xdr:colOff>12700</xdr:colOff>
          <xdr:row>73</xdr:row>
          <xdr:rowOff>44450</xdr:rowOff>
        </xdr:to>
        <xdr:sp macro="" textlink="">
          <xdr:nvSpPr>
            <xdr:cNvPr id="1177" name="Group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69</xdr:row>
          <xdr:rowOff>12700</xdr:rowOff>
        </xdr:from>
        <xdr:to>
          <xdr:col>12</xdr:col>
          <xdr:colOff>101600</xdr:colOff>
          <xdr:row>69</xdr:row>
          <xdr:rowOff>184150</xdr:rowOff>
        </xdr:to>
        <xdr:sp macro="" textlink="">
          <xdr:nvSpPr>
            <xdr:cNvPr id="1178" name="Option Button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オムロン健康保険組合の扶養家族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70</xdr:row>
          <xdr:rowOff>25400</xdr:rowOff>
        </xdr:from>
        <xdr:to>
          <xdr:col>9</xdr:col>
          <xdr:colOff>177800</xdr:colOff>
          <xdr:row>70</xdr:row>
          <xdr:rowOff>177800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オムロングループの社員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71</xdr:row>
          <xdr:rowOff>6350</xdr:rowOff>
        </xdr:from>
        <xdr:to>
          <xdr:col>8</xdr:col>
          <xdr:colOff>25400</xdr:colOff>
          <xdr:row>71</xdr:row>
          <xdr:rowOff>190500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72</xdr:row>
          <xdr:rowOff>12700</xdr:rowOff>
        </xdr:from>
        <xdr:to>
          <xdr:col>14</xdr:col>
          <xdr:colOff>165100</xdr:colOff>
          <xdr:row>72</xdr:row>
          <xdr:rowOff>171450</xdr:rowOff>
        </xdr:to>
        <xdr:sp macro="" textlink="">
          <xdr:nvSpPr>
            <xdr:cNvPr id="1181" name="Option Button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他の健康保険組合・協会けんぽ・共済組合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74</xdr:row>
          <xdr:rowOff>6350</xdr:rowOff>
        </xdr:from>
        <xdr:to>
          <xdr:col>18</xdr:col>
          <xdr:colOff>44450</xdr:colOff>
          <xdr:row>77</xdr:row>
          <xdr:rowOff>19050</xdr:rowOff>
        </xdr:to>
        <xdr:sp macro="" textlink="">
          <xdr:nvSpPr>
            <xdr:cNvPr id="1182" name="Group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74</xdr:row>
          <xdr:rowOff>50800</xdr:rowOff>
        </xdr:from>
        <xdr:to>
          <xdr:col>16</xdr:col>
          <xdr:colOff>107950</xdr:colOff>
          <xdr:row>75</xdr:row>
          <xdr:rowOff>6350</xdr:rowOff>
        </xdr:to>
        <xdr:sp macro="" textlink="">
          <xdr:nvSpPr>
            <xdr:cNvPr id="1183" name="Option Button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他者からの援助（養育費・慰謝料）を受けている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75</xdr:row>
          <xdr:rowOff>196850</xdr:rowOff>
        </xdr:from>
        <xdr:to>
          <xdr:col>12</xdr:col>
          <xdr:colOff>31750</xdr:colOff>
          <xdr:row>76</xdr:row>
          <xdr:rowOff>158750</xdr:rowOff>
        </xdr:to>
        <xdr:sp macro="" textlink="">
          <xdr:nvSpPr>
            <xdr:cNvPr id="1184" name="Option Button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他者からの援助は受けていない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40</xdr:row>
          <xdr:rowOff>133350</xdr:rowOff>
        </xdr:from>
        <xdr:to>
          <xdr:col>23</xdr:col>
          <xdr:colOff>120650</xdr:colOff>
          <xdr:row>55</xdr:row>
          <xdr:rowOff>152400</xdr:rowOff>
        </xdr:to>
        <xdr:sp macro="" textlink="">
          <xdr:nvSpPr>
            <xdr:cNvPr id="1189" name="Group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177800</xdr:rowOff>
        </xdr:from>
        <xdr:to>
          <xdr:col>13</xdr:col>
          <xdr:colOff>31750</xdr:colOff>
          <xdr:row>42</xdr:row>
          <xdr:rowOff>177800</xdr:rowOff>
        </xdr:to>
        <xdr:sp macro="" textlink="">
          <xdr:nvSpPr>
            <xdr:cNvPr id="1190" name="Option Button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19050</xdr:rowOff>
        </xdr:from>
        <xdr:to>
          <xdr:col>18</xdr:col>
          <xdr:colOff>95250</xdr:colOff>
          <xdr:row>46</xdr:row>
          <xdr:rowOff>19050</xdr:rowOff>
        </xdr:to>
        <xdr:sp macro="" textlink="">
          <xdr:nvSpPr>
            <xdr:cNvPr id="1191" name="Option Button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19050</xdr:rowOff>
        </xdr:from>
        <xdr:to>
          <xdr:col>20</xdr:col>
          <xdr:colOff>63500</xdr:colOff>
          <xdr:row>51</xdr:row>
          <xdr:rowOff>6350</xdr:rowOff>
        </xdr:to>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54</xdr:row>
          <xdr:rowOff>6350</xdr:rowOff>
        </xdr:from>
        <xdr:to>
          <xdr:col>16</xdr:col>
          <xdr:colOff>6350</xdr:colOff>
          <xdr:row>55</xdr:row>
          <xdr:rowOff>12700</xdr:rowOff>
        </xdr:to>
        <xdr:sp macro="" textlink="">
          <xdr:nvSpPr>
            <xdr:cNvPr id="1193" name="Option Button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36</xdr:row>
          <xdr:rowOff>146050</xdr:rowOff>
        </xdr:from>
        <xdr:to>
          <xdr:col>20</xdr:col>
          <xdr:colOff>50800</xdr:colOff>
          <xdr:row>37</xdr:row>
          <xdr:rowOff>171450</xdr:rowOff>
        </xdr:to>
        <xdr:sp macro="" textlink="">
          <xdr:nvSpPr>
            <xdr:cNvPr id="1194" name="Group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36</xdr:row>
          <xdr:rowOff>177800</xdr:rowOff>
        </xdr:from>
        <xdr:to>
          <xdr:col>12</xdr:col>
          <xdr:colOff>19050</xdr:colOff>
          <xdr:row>37</xdr:row>
          <xdr:rowOff>152400</xdr:rowOff>
        </xdr:to>
        <xdr:sp macro="" textlink="">
          <xdr:nvSpPr>
            <xdr:cNvPr id="1195" name="Option Button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36</xdr:row>
          <xdr:rowOff>171450</xdr:rowOff>
        </xdr:from>
        <xdr:to>
          <xdr:col>17</xdr:col>
          <xdr:colOff>63500</xdr:colOff>
          <xdr:row>37</xdr:row>
          <xdr:rowOff>158750</xdr:rowOff>
        </xdr:to>
        <xdr:sp macro="" textlink="">
          <xdr:nvSpPr>
            <xdr:cNvPr id="1196" name="Option Button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82178</xdr:colOff>
      <xdr:row>67</xdr:row>
      <xdr:rowOff>2</xdr:rowOff>
    </xdr:from>
    <xdr:to>
      <xdr:col>32</xdr:col>
      <xdr:colOff>22412</xdr:colOff>
      <xdr:row>69</xdr:row>
      <xdr:rowOff>194237</xdr:rowOff>
    </xdr:to>
    <xdr:sp macro="" textlink="">
      <xdr:nvSpPr>
        <xdr:cNvPr id="2" name="正方形/長方形 1">
          <a:extLst>
            <a:ext uri="{FF2B5EF4-FFF2-40B4-BE49-F238E27FC236}">
              <a16:creationId xmlns:a16="http://schemas.microsoft.com/office/drawing/2014/main" id="{1CEC5657-5E37-488B-91C6-CFFD27C1D860}"/>
            </a:ext>
          </a:extLst>
        </xdr:cNvPr>
        <xdr:cNvSpPr/>
      </xdr:nvSpPr>
      <xdr:spPr>
        <a:xfrm>
          <a:off x="475878" y="12598402"/>
          <a:ext cx="5877484" cy="613335"/>
        </a:xfrm>
        <a:prstGeom prst="rect">
          <a:avLst/>
        </a:prstGeom>
        <a:noFill/>
        <a:ln w="952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18</xdr:col>
          <xdr:colOff>25400</xdr:colOff>
          <xdr:row>15</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16</xdr:col>
          <xdr:colOff>44450</xdr:colOff>
          <xdr:row>16</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25400</xdr:rowOff>
        </xdr:from>
        <xdr:to>
          <xdr:col>20</xdr:col>
          <xdr:colOff>114300</xdr:colOff>
          <xdr:row>17</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17</xdr:row>
          <xdr:rowOff>25400</xdr:rowOff>
        </xdr:from>
        <xdr:to>
          <xdr:col>8</xdr:col>
          <xdr:colOff>44450</xdr:colOff>
          <xdr:row>18</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41</xdr:row>
          <xdr:rowOff>0</xdr:rowOff>
        </xdr:from>
        <xdr:to>
          <xdr:col>21</xdr:col>
          <xdr:colOff>31750</xdr:colOff>
          <xdr:row>42</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42</xdr:row>
          <xdr:rowOff>0</xdr:rowOff>
        </xdr:from>
        <xdr:to>
          <xdr:col>11</xdr:col>
          <xdr:colOff>190500</xdr:colOff>
          <xdr:row>42</xdr:row>
          <xdr:rowOff>184150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44</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44</xdr:row>
          <xdr:rowOff>0</xdr:rowOff>
        </xdr:from>
        <xdr:to>
          <xdr:col>21</xdr:col>
          <xdr:colOff>63500</xdr:colOff>
          <xdr:row>45</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47</xdr:row>
          <xdr:rowOff>6350</xdr:rowOff>
        </xdr:from>
        <xdr:to>
          <xdr:col>19</xdr:col>
          <xdr:colOff>101600</xdr:colOff>
          <xdr:row>47</xdr:row>
          <xdr:rowOff>184150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48</xdr:row>
          <xdr:rowOff>25400</xdr:rowOff>
        </xdr:from>
        <xdr:to>
          <xdr:col>11</xdr:col>
          <xdr:colOff>184150</xdr:colOff>
          <xdr:row>49</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xdr:row>
          <xdr:rowOff>31750</xdr:rowOff>
        </xdr:from>
        <xdr:to>
          <xdr:col>21</xdr:col>
          <xdr:colOff>50800</xdr:colOff>
          <xdr:row>50</xdr:row>
          <xdr:rowOff>31750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50</xdr:row>
          <xdr:rowOff>0</xdr:rowOff>
        </xdr:from>
        <xdr:to>
          <xdr:col>11</xdr:col>
          <xdr:colOff>190500</xdr:colOff>
          <xdr:row>50</xdr:row>
          <xdr:rowOff>184150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15</xdr:col>
          <xdr:colOff>76200</xdr:colOff>
          <xdr:row>52</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52</xdr:row>
          <xdr:rowOff>0</xdr:rowOff>
        </xdr:from>
        <xdr:to>
          <xdr:col>21</xdr:col>
          <xdr:colOff>31750</xdr:colOff>
          <xdr:row>53</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55</xdr:row>
          <xdr:rowOff>0</xdr:rowOff>
        </xdr:from>
        <xdr:to>
          <xdr:col>8</xdr:col>
          <xdr:colOff>114300</xdr:colOff>
          <xdr:row>56</xdr:row>
          <xdr:rowOff>0</xdr:rowOff>
        </xdr:to>
        <xdr:sp macro="" textlink="">
          <xdr:nvSpPr>
            <xdr:cNvPr id="7183" name="Check Box 15" descr="あり"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56</xdr:row>
          <xdr:rowOff>0</xdr:rowOff>
        </xdr:from>
        <xdr:to>
          <xdr:col>8</xdr:col>
          <xdr:colOff>114300</xdr:colOff>
          <xdr:row>57</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58</xdr:row>
          <xdr:rowOff>0</xdr:rowOff>
        </xdr:from>
        <xdr:to>
          <xdr:col>8</xdr:col>
          <xdr:colOff>120650</xdr:colOff>
          <xdr:row>59</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8</xdr:col>
          <xdr:colOff>114300</xdr:colOff>
          <xdr:row>60</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62</xdr:row>
          <xdr:rowOff>0</xdr:rowOff>
        </xdr:from>
        <xdr:to>
          <xdr:col>8</xdr:col>
          <xdr:colOff>114300</xdr:colOff>
          <xdr:row>62</xdr:row>
          <xdr:rowOff>184150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34</xdr:row>
          <xdr:rowOff>0</xdr:rowOff>
        </xdr:from>
        <xdr:to>
          <xdr:col>7</xdr:col>
          <xdr:colOff>114300</xdr:colOff>
          <xdr:row>35</xdr:row>
          <xdr:rowOff>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xdr:row>
          <xdr:rowOff>0</xdr:rowOff>
        </xdr:from>
        <xdr:to>
          <xdr:col>7</xdr:col>
          <xdr:colOff>114300</xdr:colOff>
          <xdr:row>36</xdr:row>
          <xdr:rowOff>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36</xdr:row>
          <xdr:rowOff>0</xdr:rowOff>
        </xdr:from>
        <xdr:to>
          <xdr:col>11</xdr:col>
          <xdr:colOff>19050</xdr:colOff>
          <xdr:row>37</xdr:row>
          <xdr:rowOff>25400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36</xdr:row>
          <xdr:rowOff>0</xdr:rowOff>
        </xdr:from>
        <xdr:to>
          <xdr:col>16</xdr:col>
          <xdr:colOff>0</xdr:colOff>
          <xdr:row>37</xdr:row>
          <xdr:rowOff>25400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16</xdr:col>
          <xdr:colOff>127000</xdr:colOff>
          <xdr:row>28</xdr:row>
          <xdr:rowOff>184150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10</xdr:col>
          <xdr:colOff>190500</xdr:colOff>
          <xdr:row>29</xdr:row>
          <xdr:rowOff>184150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30</xdr:row>
          <xdr:rowOff>0</xdr:rowOff>
        </xdr:from>
        <xdr:to>
          <xdr:col>12</xdr:col>
          <xdr:colOff>133350</xdr:colOff>
          <xdr:row>30</xdr:row>
          <xdr:rowOff>177800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31</xdr:row>
          <xdr:rowOff>6350</xdr:rowOff>
        </xdr:from>
        <xdr:to>
          <xdr:col>12</xdr:col>
          <xdr:colOff>190500</xdr:colOff>
          <xdr:row>31</xdr:row>
          <xdr:rowOff>184150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新生児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32</xdr:row>
          <xdr:rowOff>0</xdr:rowOff>
        </xdr:from>
        <xdr:to>
          <xdr:col>6</xdr:col>
          <xdr:colOff>190500</xdr:colOff>
          <xdr:row>33</xdr:row>
          <xdr:rowOff>12700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23</xdr:row>
          <xdr:rowOff>25400</xdr:rowOff>
        </xdr:from>
        <xdr:to>
          <xdr:col>24</xdr:col>
          <xdr:colOff>171450</xdr:colOff>
          <xdr:row>24</xdr:row>
          <xdr:rowOff>25400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その他（子供の退職、扶養付け替え等、扶養するに至った理由を詳細に記入ください）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64</xdr:row>
          <xdr:rowOff>209550</xdr:rowOff>
        </xdr:from>
        <xdr:to>
          <xdr:col>14</xdr:col>
          <xdr:colOff>165100</xdr:colOff>
          <xdr:row>65</xdr:row>
          <xdr:rowOff>184150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配偶者がいる（↓配偶者の健康保険の状況）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14</xdr:col>
          <xdr:colOff>190500</xdr:colOff>
          <xdr:row>66</xdr:row>
          <xdr:rowOff>184150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オムロン健康保険組合の扶養家族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67</xdr:row>
          <xdr:rowOff>0</xdr:rowOff>
        </xdr:from>
        <xdr:to>
          <xdr:col>10</xdr:col>
          <xdr:colOff>0</xdr:colOff>
          <xdr:row>67</xdr:row>
          <xdr:rowOff>190500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オムロングループの社員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68</xdr:row>
          <xdr:rowOff>0</xdr:rowOff>
        </xdr:from>
        <xdr:to>
          <xdr:col>12</xdr:col>
          <xdr:colOff>190500</xdr:colOff>
          <xdr:row>68</xdr:row>
          <xdr:rowOff>184150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69</xdr:row>
          <xdr:rowOff>0</xdr:rowOff>
        </xdr:from>
        <xdr:to>
          <xdr:col>16</xdr:col>
          <xdr:colOff>139700</xdr:colOff>
          <xdr:row>69</xdr:row>
          <xdr:rowOff>190500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他の健康保険組合・協会けんぽ・共済組合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70</xdr:row>
          <xdr:rowOff>0</xdr:rowOff>
        </xdr:from>
        <xdr:to>
          <xdr:col>20</xdr:col>
          <xdr:colOff>0</xdr:colOff>
          <xdr:row>70</xdr:row>
          <xdr:rowOff>203200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配偶者はいない（↓他者からの援助の状況）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71</xdr:row>
          <xdr:rowOff>0</xdr:rowOff>
        </xdr:from>
        <xdr:to>
          <xdr:col>16</xdr:col>
          <xdr:colOff>190500</xdr:colOff>
          <xdr:row>71</xdr:row>
          <xdr:rowOff>190500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他者からの援助（養育費・慰謝料）を受けている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73</xdr:row>
          <xdr:rowOff>0</xdr:rowOff>
        </xdr:from>
        <xdr:to>
          <xdr:col>12</xdr:col>
          <xdr:colOff>184150</xdr:colOff>
          <xdr:row>73</xdr:row>
          <xdr:rowOff>203200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他者からの援助は受けていない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61</xdr:row>
          <xdr:rowOff>0</xdr:rowOff>
        </xdr:from>
        <xdr:to>
          <xdr:col>7</xdr:col>
          <xdr:colOff>57150</xdr:colOff>
          <xdr:row>61</xdr:row>
          <xdr:rowOff>171450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xdr:twoCellAnchor>
    <xdr:from>
      <xdr:col>2</xdr:col>
      <xdr:colOff>71781</xdr:colOff>
      <xdr:row>97</xdr:row>
      <xdr:rowOff>38652</xdr:rowOff>
    </xdr:from>
    <xdr:to>
      <xdr:col>42</xdr:col>
      <xdr:colOff>164352</xdr:colOff>
      <xdr:row>98</xdr:row>
      <xdr:rowOff>141942</xdr:rowOff>
    </xdr:to>
    <xdr:grpSp>
      <xdr:nvGrpSpPr>
        <xdr:cNvPr id="3" name="グループ化 2">
          <a:extLst>
            <a:ext uri="{FF2B5EF4-FFF2-40B4-BE49-F238E27FC236}">
              <a16:creationId xmlns:a16="http://schemas.microsoft.com/office/drawing/2014/main" id="{50EAC08F-F1F0-4ABB-8EF5-509770476FFB}"/>
            </a:ext>
          </a:extLst>
        </xdr:cNvPr>
        <xdr:cNvGrpSpPr/>
      </xdr:nvGrpSpPr>
      <xdr:grpSpPr>
        <a:xfrm>
          <a:off x="460252" y="18961652"/>
          <a:ext cx="7899335" cy="282584"/>
          <a:chOff x="480391" y="19447565"/>
          <a:chExt cx="8232868" cy="353394"/>
        </a:xfrm>
      </xdr:grpSpPr>
      <xdr:sp macro="" textlink="">
        <xdr:nvSpPr>
          <xdr:cNvPr id="4" name="左大かっこ 3">
            <a:extLst>
              <a:ext uri="{FF2B5EF4-FFF2-40B4-BE49-F238E27FC236}">
                <a16:creationId xmlns:a16="http://schemas.microsoft.com/office/drawing/2014/main" id="{941A24E0-36A3-76DE-7EFD-5503FA269AFB}"/>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5" name="左大かっこ 4">
            <a:extLst>
              <a:ext uri="{FF2B5EF4-FFF2-40B4-BE49-F238E27FC236}">
                <a16:creationId xmlns:a16="http://schemas.microsoft.com/office/drawing/2014/main" id="{505747E0-95C1-5244-56CE-6C3745D693F0}"/>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xdr:twoCellAnchor>
    <xdr:from>
      <xdr:col>2</xdr:col>
      <xdr:colOff>49695</xdr:colOff>
      <xdr:row>120</xdr:row>
      <xdr:rowOff>38652</xdr:rowOff>
    </xdr:from>
    <xdr:to>
      <xdr:col>42</xdr:col>
      <xdr:colOff>164353</xdr:colOff>
      <xdr:row>121</xdr:row>
      <xdr:rowOff>134470</xdr:rowOff>
    </xdr:to>
    <xdr:grpSp>
      <xdr:nvGrpSpPr>
        <xdr:cNvPr id="6" name="グループ化 5">
          <a:extLst>
            <a:ext uri="{FF2B5EF4-FFF2-40B4-BE49-F238E27FC236}">
              <a16:creationId xmlns:a16="http://schemas.microsoft.com/office/drawing/2014/main" id="{17158BE1-71EE-4A0B-977F-85C79E57D80E}"/>
            </a:ext>
          </a:extLst>
        </xdr:cNvPr>
        <xdr:cNvGrpSpPr/>
      </xdr:nvGrpSpPr>
      <xdr:grpSpPr>
        <a:xfrm>
          <a:off x="438166" y="23712946"/>
          <a:ext cx="7921422" cy="275112"/>
          <a:chOff x="480391" y="19447565"/>
          <a:chExt cx="8232868" cy="353394"/>
        </a:xfrm>
      </xdr:grpSpPr>
      <xdr:sp macro="" textlink="">
        <xdr:nvSpPr>
          <xdr:cNvPr id="7" name="左大かっこ 6">
            <a:extLst>
              <a:ext uri="{FF2B5EF4-FFF2-40B4-BE49-F238E27FC236}">
                <a16:creationId xmlns:a16="http://schemas.microsoft.com/office/drawing/2014/main" id="{8249A555-E9BE-ABAB-EEB3-AFE96B0A2071}"/>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8" name="左大かっこ 7">
            <a:extLst>
              <a:ext uri="{FF2B5EF4-FFF2-40B4-BE49-F238E27FC236}">
                <a16:creationId xmlns:a16="http://schemas.microsoft.com/office/drawing/2014/main" id="{92D9780F-3C84-BFC7-D595-C601AB4CE300}"/>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mc:AlternateContent xmlns:mc="http://schemas.openxmlformats.org/markup-compatibility/2006">
    <mc:Choice xmlns:a14="http://schemas.microsoft.com/office/drawing/2010/main" Requires="a14">
      <xdr:twoCellAnchor editAs="oneCell">
        <xdr:from>
          <xdr:col>2</xdr:col>
          <xdr:colOff>25400</xdr:colOff>
          <xdr:row>21</xdr:row>
          <xdr:rowOff>12700</xdr:rowOff>
        </xdr:from>
        <xdr:to>
          <xdr:col>27</xdr:col>
          <xdr:colOff>152400</xdr:colOff>
          <xdr:row>22</xdr:row>
          <xdr:rowOff>31750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被保険者の資格取得（入社・転籍・再雇用、任意継続保険、特例退職保険加入）に伴う扶養申請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6350</xdr:rowOff>
        </xdr:from>
        <xdr:to>
          <xdr:col>10</xdr:col>
          <xdr:colOff>146050</xdr:colOff>
          <xdr:row>23</xdr:row>
          <xdr:rowOff>38100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子供の出生に伴う扶養申請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184150</xdr:rowOff>
        </xdr:from>
        <xdr:to>
          <xdr:col>21</xdr:col>
          <xdr:colOff>44450</xdr:colOff>
          <xdr:row>45</xdr:row>
          <xdr:rowOff>177800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受給する。日額3,612円以下(障害年金受給者は4,999円以下)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46</xdr:row>
          <xdr:rowOff>6350</xdr:rowOff>
        </xdr:from>
        <xdr:to>
          <xdr:col>21</xdr:col>
          <xdr:colOff>19050</xdr:colOff>
          <xdr:row>47</xdr:row>
          <xdr:rowOff>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受給する。日額3,612円以上(障害年金受給者は5,000円以上)</a:t>
              </a:r>
            </a:p>
          </xdr:txBody>
        </xdr:sp>
        <xdr:clientData fLocksWithSheet="0"/>
      </xdr:twoCellAnchor>
    </mc:Choice>
    <mc:Fallback/>
  </mc:AlternateContent>
  <xdr:twoCellAnchor>
    <xdr:from>
      <xdr:col>32</xdr:col>
      <xdr:colOff>22412</xdr:colOff>
      <xdr:row>68</xdr:row>
      <xdr:rowOff>97120</xdr:rowOff>
    </xdr:from>
    <xdr:to>
      <xdr:col>34</xdr:col>
      <xdr:colOff>119529</xdr:colOff>
      <xdr:row>73</xdr:row>
      <xdr:rowOff>179297</xdr:rowOff>
    </xdr:to>
    <xdr:cxnSp macro="">
      <xdr:nvCxnSpPr>
        <xdr:cNvPr id="9" name="コネクタ: カギ線 8">
          <a:extLst>
            <a:ext uri="{FF2B5EF4-FFF2-40B4-BE49-F238E27FC236}">
              <a16:creationId xmlns:a16="http://schemas.microsoft.com/office/drawing/2014/main" id="{0A3F9033-5899-4786-9141-8FE2CEDF09EF}"/>
            </a:ext>
          </a:extLst>
        </xdr:cNvPr>
        <xdr:cNvCxnSpPr>
          <a:stCxn id="2" idx="3"/>
        </xdr:cNvCxnSpPr>
      </xdr:nvCxnSpPr>
      <xdr:spPr>
        <a:xfrm>
          <a:off x="6353362" y="12905070"/>
          <a:ext cx="490817" cy="1129927"/>
        </a:xfrm>
        <a:prstGeom prst="bentConnector2">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12700</xdr:colOff>
          <xdr:row>60</xdr:row>
          <xdr:rowOff>190500</xdr:rowOff>
        </xdr:from>
        <xdr:to>
          <xdr:col>17</xdr:col>
          <xdr:colOff>0</xdr:colOff>
          <xdr:row>61</xdr:row>
          <xdr:rowOff>184150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38100</xdr:rowOff>
        </xdr:from>
        <xdr:to>
          <xdr:col>11</xdr:col>
          <xdr:colOff>19050</xdr:colOff>
          <xdr:row>26</xdr:row>
          <xdr:rowOff>203200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6350</xdr:rowOff>
        </xdr:from>
        <xdr:to>
          <xdr:col>16</xdr:col>
          <xdr:colOff>82550</xdr:colOff>
          <xdr:row>27</xdr:row>
          <xdr:rowOff>177800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ほかの健康保険組合・協会けんぽ・共済組合に加入中</a:t>
              </a:r>
            </a:p>
          </xdr:txBody>
        </xdr:sp>
        <xdr:clientData fLocksWithSheet="0"/>
      </xdr:twoCellAnchor>
    </mc:Choice>
    <mc:Fallback/>
  </mc:AlternateContent>
  <xdr:twoCellAnchor>
    <xdr:from>
      <xdr:col>9</xdr:col>
      <xdr:colOff>31750</xdr:colOff>
      <xdr:row>1</xdr:row>
      <xdr:rowOff>260350</xdr:rowOff>
    </xdr:from>
    <xdr:to>
      <xdr:col>35</xdr:col>
      <xdr:colOff>33407</xdr:colOff>
      <xdr:row>4</xdr:row>
      <xdr:rowOff>178076</xdr:rowOff>
    </xdr:to>
    <xdr:sp macro="" textlink="">
      <xdr:nvSpPr>
        <xdr:cNvPr id="10" name="Text Box 82">
          <a:extLst>
            <a:ext uri="{FF2B5EF4-FFF2-40B4-BE49-F238E27FC236}">
              <a16:creationId xmlns:a16="http://schemas.microsoft.com/office/drawing/2014/main" id="{6703D882-8312-428E-B96C-88C1D45BA6A3}"/>
            </a:ext>
          </a:extLst>
        </xdr:cNvPr>
        <xdr:cNvSpPr txBox="1">
          <a:spLocks noChangeArrowheads="1"/>
        </xdr:cNvSpPr>
      </xdr:nvSpPr>
      <xdr:spPr bwMode="auto">
        <a:xfrm>
          <a:off x="1803400" y="495300"/>
          <a:ext cx="5151507" cy="470176"/>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記入例①　子供が生まれたので、扶養に入れたい場合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15</xdr:col>
      <xdr:colOff>31750</xdr:colOff>
      <xdr:row>14</xdr:row>
      <xdr:rowOff>12700</xdr:rowOff>
    </xdr:from>
    <xdr:to>
      <xdr:col>32</xdr:col>
      <xdr:colOff>70954</xdr:colOff>
      <xdr:row>17</xdr:row>
      <xdr:rowOff>46383</xdr:rowOff>
    </xdr:to>
    <xdr:sp macro="" textlink="">
      <xdr:nvSpPr>
        <xdr:cNvPr id="11" name="正方形/長方形 10">
          <a:extLst>
            <a:ext uri="{FF2B5EF4-FFF2-40B4-BE49-F238E27FC236}">
              <a16:creationId xmlns:a16="http://schemas.microsoft.com/office/drawing/2014/main" id="{5F71E1C0-6FBC-46C2-ACC2-3A96E2ADF022}"/>
            </a:ext>
          </a:extLst>
        </xdr:cNvPr>
        <xdr:cNvSpPr/>
      </xdr:nvSpPr>
      <xdr:spPr>
        <a:xfrm>
          <a:off x="2984500" y="2419350"/>
          <a:ext cx="3417404" cy="605183"/>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該当する欄にチェック、記入してください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182146</xdr:colOff>
      <xdr:row>37</xdr:row>
      <xdr:rowOff>0</xdr:rowOff>
    </xdr:from>
    <xdr:to>
      <xdr:col>43</xdr:col>
      <xdr:colOff>6350</xdr:colOff>
      <xdr:row>62</xdr:row>
      <xdr:rowOff>178289</xdr:rowOff>
    </xdr:to>
    <xdr:cxnSp macro="">
      <xdr:nvCxnSpPr>
        <xdr:cNvPr id="12" name="直線コネクタ 11">
          <a:extLst>
            <a:ext uri="{FF2B5EF4-FFF2-40B4-BE49-F238E27FC236}">
              <a16:creationId xmlns:a16="http://schemas.microsoft.com/office/drawing/2014/main" id="{5B0CC6E2-98C4-4606-AAB1-1C101A3168C9}"/>
            </a:ext>
          </a:extLst>
        </xdr:cNvPr>
        <xdr:cNvCxnSpPr/>
      </xdr:nvCxnSpPr>
      <xdr:spPr>
        <a:xfrm flipV="1">
          <a:off x="182146" y="6826250"/>
          <a:ext cx="8396704" cy="494078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142454</xdr:colOff>
      <xdr:row>48</xdr:row>
      <xdr:rowOff>108419</xdr:rowOff>
    </xdr:from>
    <xdr:to>
      <xdr:col>29</xdr:col>
      <xdr:colOff>189404</xdr:colOff>
      <xdr:row>50</xdr:row>
      <xdr:rowOff>77439</xdr:rowOff>
    </xdr:to>
    <xdr:sp macro="" textlink="">
      <xdr:nvSpPr>
        <xdr:cNvPr id="13" name="正方形/長方形 12">
          <a:extLst>
            <a:ext uri="{FF2B5EF4-FFF2-40B4-BE49-F238E27FC236}">
              <a16:creationId xmlns:a16="http://schemas.microsoft.com/office/drawing/2014/main" id="{772AACCB-928A-488D-8B7E-F1121A3F50D9}"/>
            </a:ext>
          </a:extLst>
        </xdr:cNvPr>
        <xdr:cNvSpPr/>
      </xdr:nvSpPr>
      <xdr:spPr>
        <a:xfrm>
          <a:off x="2949822" y="8797893"/>
          <a:ext cx="3088266" cy="336651"/>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子供が</a:t>
          </a:r>
          <a:r>
            <a:rPr kumimoji="1" lang="en-US" altLang="ja-JP" sz="1400">
              <a:solidFill>
                <a:schemeClr val="tx1"/>
              </a:solidFill>
              <a:latin typeface="ＭＳ Ｐゴシック" panose="020B0600070205080204" pitchFamily="50" charset="-128"/>
              <a:ea typeface="ＭＳ Ｐゴシック" panose="020B0600070205080204" pitchFamily="50" charset="-128"/>
            </a:rPr>
            <a:t>18</a:t>
          </a:r>
          <a:r>
            <a:rPr kumimoji="1" lang="ja-JP" altLang="en-US" sz="1400">
              <a:solidFill>
                <a:schemeClr val="tx1"/>
              </a:solidFill>
              <a:latin typeface="ＭＳ Ｐゴシック" panose="020B0600070205080204" pitchFamily="50" charset="-128"/>
              <a:ea typeface="ＭＳ Ｐゴシック" panose="020B0600070205080204" pitchFamily="50" charset="-128"/>
            </a:rPr>
            <a:t>歳未満の場合、記載不要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7471</xdr:colOff>
      <xdr:row>74</xdr:row>
      <xdr:rowOff>37352</xdr:rowOff>
    </xdr:from>
    <xdr:to>
      <xdr:col>42</xdr:col>
      <xdr:colOff>254000</xdr:colOff>
      <xdr:row>121</xdr:row>
      <xdr:rowOff>156883</xdr:rowOff>
    </xdr:to>
    <xdr:cxnSp macro="">
      <xdr:nvCxnSpPr>
        <xdr:cNvPr id="15" name="直線コネクタ 14">
          <a:extLst>
            <a:ext uri="{FF2B5EF4-FFF2-40B4-BE49-F238E27FC236}">
              <a16:creationId xmlns:a16="http://schemas.microsoft.com/office/drawing/2014/main" id="{5745C06D-5B7D-47CF-B60A-F85AA13CB8C9}"/>
            </a:ext>
          </a:extLst>
        </xdr:cNvPr>
        <xdr:cNvCxnSpPr/>
      </xdr:nvCxnSpPr>
      <xdr:spPr>
        <a:xfrm flipV="1">
          <a:off x="201706" y="14306176"/>
          <a:ext cx="8247529" cy="970429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137425</xdr:colOff>
      <xdr:row>93</xdr:row>
      <xdr:rowOff>144579</xdr:rowOff>
    </xdr:from>
    <xdr:to>
      <xdr:col>33</xdr:col>
      <xdr:colOff>137400</xdr:colOff>
      <xdr:row>95</xdr:row>
      <xdr:rowOff>40013</xdr:rowOff>
    </xdr:to>
    <xdr:sp macro="" textlink="">
      <xdr:nvSpPr>
        <xdr:cNvPr id="16" name="正方形/長方形 15">
          <a:extLst>
            <a:ext uri="{FF2B5EF4-FFF2-40B4-BE49-F238E27FC236}">
              <a16:creationId xmlns:a16="http://schemas.microsoft.com/office/drawing/2014/main" id="{EA50751A-ED7C-4601-863D-B4866438B671}"/>
            </a:ext>
          </a:extLst>
        </xdr:cNvPr>
        <xdr:cNvSpPr/>
      </xdr:nvSpPr>
      <xdr:spPr>
        <a:xfrm>
          <a:off x="2274013" y="18230873"/>
          <a:ext cx="4310505" cy="31378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配偶者がオムロン健保の被扶養者の場合、記載不要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164355</xdr:colOff>
      <xdr:row>21</xdr:row>
      <xdr:rowOff>179294</xdr:rowOff>
    </xdr:from>
    <xdr:to>
      <xdr:col>3</xdr:col>
      <xdr:colOff>44825</xdr:colOff>
      <xdr:row>23</xdr:row>
      <xdr:rowOff>59765</xdr:rowOff>
    </xdr:to>
    <xdr:sp macro="" textlink="">
      <xdr:nvSpPr>
        <xdr:cNvPr id="14" name="円: 塗りつぶしなし 13">
          <a:extLst>
            <a:ext uri="{FF2B5EF4-FFF2-40B4-BE49-F238E27FC236}">
              <a16:creationId xmlns:a16="http://schemas.microsoft.com/office/drawing/2014/main" id="{0B504D49-489F-6E02-3D34-233A024FB1CD}"/>
            </a:ext>
          </a:extLst>
        </xdr:cNvPr>
        <xdr:cNvSpPr/>
      </xdr:nvSpPr>
      <xdr:spPr>
        <a:xfrm>
          <a:off x="358590" y="3966882"/>
          <a:ext cx="268941" cy="268942"/>
        </a:xfrm>
        <a:prstGeom prst="donut">
          <a:avLst>
            <a:gd name="adj" fmla="val 7009"/>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3</xdr:col>
      <xdr:colOff>2989</xdr:colOff>
      <xdr:row>30</xdr:row>
      <xdr:rowOff>167340</xdr:rowOff>
    </xdr:from>
    <xdr:to>
      <xdr:col>4</xdr:col>
      <xdr:colOff>77695</xdr:colOff>
      <xdr:row>32</xdr:row>
      <xdr:rowOff>47812</xdr:rowOff>
    </xdr:to>
    <xdr:sp macro="" textlink="">
      <xdr:nvSpPr>
        <xdr:cNvPr id="17" name="円: 塗りつぶしなし 16">
          <a:extLst>
            <a:ext uri="{FF2B5EF4-FFF2-40B4-BE49-F238E27FC236}">
              <a16:creationId xmlns:a16="http://schemas.microsoft.com/office/drawing/2014/main" id="{0BC0D95C-8606-4551-A8E5-2172C475694E}"/>
            </a:ext>
          </a:extLst>
        </xdr:cNvPr>
        <xdr:cNvSpPr/>
      </xdr:nvSpPr>
      <xdr:spPr>
        <a:xfrm>
          <a:off x="585695" y="5740399"/>
          <a:ext cx="268941" cy="268942"/>
        </a:xfrm>
        <a:prstGeom prst="donut">
          <a:avLst>
            <a:gd name="adj" fmla="val 7009"/>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82178</xdr:colOff>
      <xdr:row>67</xdr:row>
      <xdr:rowOff>2</xdr:rowOff>
    </xdr:from>
    <xdr:to>
      <xdr:col>32</xdr:col>
      <xdr:colOff>22412</xdr:colOff>
      <xdr:row>69</xdr:row>
      <xdr:rowOff>194237</xdr:rowOff>
    </xdr:to>
    <xdr:sp macro="" textlink="">
      <xdr:nvSpPr>
        <xdr:cNvPr id="2" name="正方形/長方形 1">
          <a:extLst>
            <a:ext uri="{FF2B5EF4-FFF2-40B4-BE49-F238E27FC236}">
              <a16:creationId xmlns:a16="http://schemas.microsoft.com/office/drawing/2014/main" id="{8E09ECD7-263A-432F-B59C-569D7B141258}"/>
            </a:ext>
          </a:extLst>
        </xdr:cNvPr>
        <xdr:cNvSpPr/>
      </xdr:nvSpPr>
      <xdr:spPr>
        <a:xfrm>
          <a:off x="475878" y="12598402"/>
          <a:ext cx="5877484" cy="613335"/>
        </a:xfrm>
        <a:prstGeom prst="rect">
          <a:avLst/>
        </a:prstGeom>
        <a:noFill/>
        <a:ln w="952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18</xdr:col>
          <xdr:colOff>25400</xdr:colOff>
          <xdr:row>15</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16</xdr:col>
          <xdr:colOff>44450</xdr:colOff>
          <xdr:row>16</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25400</xdr:rowOff>
        </xdr:from>
        <xdr:to>
          <xdr:col>20</xdr:col>
          <xdr:colOff>114300</xdr:colOff>
          <xdr:row>17</xdr:row>
          <xdr:rowOff>31750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17</xdr:row>
          <xdr:rowOff>25400</xdr:rowOff>
        </xdr:from>
        <xdr:to>
          <xdr:col>8</xdr:col>
          <xdr:colOff>44450</xdr:colOff>
          <xdr:row>18</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41</xdr:row>
          <xdr:rowOff>0</xdr:rowOff>
        </xdr:from>
        <xdr:to>
          <xdr:col>21</xdr:col>
          <xdr:colOff>31750</xdr:colOff>
          <xdr:row>42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42</xdr:row>
          <xdr:rowOff>0</xdr:rowOff>
        </xdr:from>
        <xdr:to>
          <xdr:col>12</xdr:col>
          <xdr:colOff>0</xdr:colOff>
          <xdr:row>42</xdr:row>
          <xdr:rowOff>184150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12</xdr:col>
          <xdr:colOff>0</xdr:colOff>
          <xdr:row>44</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44</xdr:row>
          <xdr:rowOff>0</xdr:rowOff>
        </xdr:from>
        <xdr:to>
          <xdr:col>21</xdr:col>
          <xdr:colOff>69850</xdr:colOff>
          <xdr:row>45</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47</xdr:row>
          <xdr:rowOff>6350</xdr:rowOff>
        </xdr:from>
        <xdr:to>
          <xdr:col>19</xdr:col>
          <xdr:colOff>101600</xdr:colOff>
          <xdr:row>47</xdr:row>
          <xdr:rowOff>184150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48</xdr:row>
          <xdr:rowOff>25400</xdr:rowOff>
        </xdr:from>
        <xdr:to>
          <xdr:col>11</xdr:col>
          <xdr:colOff>184150</xdr:colOff>
          <xdr:row>49</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xdr:row>
          <xdr:rowOff>31750</xdr:rowOff>
        </xdr:from>
        <xdr:to>
          <xdr:col>21</xdr:col>
          <xdr:colOff>50800</xdr:colOff>
          <xdr:row>50</xdr:row>
          <xdr:rowOff>31750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50</xdr:row>
          <xdr:rowOff>0</xdr:rowOff>
        </xdr:from>
        <xdr:to>
          <xdr:col>12</xdr:col>
          <xdr:colOff>0</xdr:colOff>
          <xdr:row>50</xdr:row>
          <xdr:rowOff>184150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15</xdr:col>
          <xdr:colOff>76200</xdr:colOff>
          <xdr:row>52</xdr:row>
          <xdr:rowOff>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52</xdr:row>
          <xdr:rowOff>0</xdr:rowOff>
        </xdr:from>
        <xdr:to>
          <xdr:col>21</xdr:col>
          <xdr:colOff>31750</xdr:colOff>
          <xdr:row>53</xdr:row>
          <xdr:rowOff>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55</xdr:row>
          <xdr:rowOff>0</xdr:rowOff>
        </xdr:from>
        <xdr:to>
          <xdr:col>8</xdr:col>
          <xdr:colOff>114300</xdr:colOff>
          <xdr:row>56</xdr:row>
          <xdr:rowOff>0</xdr:rowOff>
        </xdr:to>
        <xdr:sp macro="" textlink="">
          <xdr:nvSpPr>
            <xdr:cNvPr id="8207" name="Check Box 15" descr="あり"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56</xdr:row>
          <xdr:rowOff>0</xdr:rowOff>
        </xdr:from>
        <xdr:to>
          <xdr:col>8</xdr:col>
          <xdr:colOff>114300</xdr:colOff>
          <xdr:row>57</xdr:row>
          <xdr:rowOff>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58</xdr:row>
          <xdr:rowOff>0</xdr:rowOff>
        </xdr:from>
        <xdr:to>
          <xdr:col>8</xdr:col>
          <xdr:colOff>120650</xdr:colOff>
          <xdr:row>59</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8</xdr:col>
          <xdr:colOff>114300</xdr:colOff>
          <xdr:row>60</xdr:row>
          <xdr:rowOff>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62</xdr:row>
          <xdr:rowOff>0</xdr:rowOff>
        </xdr:from>
        <xdr:to>
          <xdr:col>8</xdr:col>
          <xdr:colOff>114300</xdr:colOff>
          <xdr:row>62</xdr:row>
          <xdr:rowOff>184150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34</xdr:row>
          <xdr:rowOff>0</xdr:rowOff>
        </xdr:from>
        <xdr:to>
          <xdr:col>7</xdr:col>
          <xdr:colOff>114300</xdr:colOff>
          <xdr:row>35</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xdr:row>
          <xdr:rowOff>0</xdr:rowOff>
        </xdr:from>
        <xdr:to>
          <xdr:col>7</xdr:col>
          <xdr:colOff>114300</xdr:colOff>
          <xdr:row>36</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36</xdr:row>
          <xdr:rowOff>0</xdr:rowOff>
        </xdr:from>
        <xdr:to>
          <xdr:col>11</xdr:col>
          <xdr:colOff>25400</xdr:colOff>
          <xdr:row>37</xdr:row>
          <xdr:rowOff>25400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36</xdr:row>
          <xdr:rowOff>0</xdr:rowOff>
        </xdr:from>
        <xdr:to>
          <xdr:col>16</xdr:col>
          <xdr:colOff>0</xdr:colOff>
          <xdr:row>37</xdr:row>
          <xdr:rowOff>25400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16</xdr:col>
          <xdr:colOff>127000</xdr:colOff>
          <xdr:row>28</xdr:row>
          <xdr:rowOff>184150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11</xdr:col>
          <xdr:colOff>0</xdr:colOff>
          <xdr:row>29</xdr:row>
          <xdr:rowOff>184150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30</xdr:row>
          <xdr:rowOff>0</xdr:rowOff>
        </xdr:from>
        <xdr:to>
          <xdr:col>12</xdr:col>
          <xdr:colOff>133350</xdr:colOff>
          <xdr:row>30</xdr:row>
          <xdr:rowOff>177800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31</xdr:row>
          <xdr:rowOff>6350</xdr:rowOff>
        </xdr:from>
        <xdr:to>
          <xdr:col>13</xdr:col>
          <xdr:colOff>0</xdr:colOff>
          <xdr:row>31</xdr:row>
          <xdr:rowOff>184150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新生児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32</xdr:row>
          <xdr:rowOff>0</xdr:rowOff>
        </xdr:from>
        <xdr:to>
          <xdr:col>7</xdr:col>
          <xdr:colOff>0</xdr:colOff>
          <xdr:row>33</xdr:row>
          <xdr:rowOff>12700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23</xdr:row>
          <xdr:rowOff>25400</xdr:rowOff>
        </xdr:from>
        <xdr:to>
          <xdr:col>24</xdr:col>
          <xdr:colOff>171450</xdr:colOff>
          <xdr:row>24</xdr:row>
          <xdr:rowOff>25400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その他（子供の退職、扶養付け替え等、扶養するに至った理由を詳細に記入ください）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64</xdr:row>
          <xdr:rowOff>209550</xdr:rowOff>
        </xdr:from>
        <xdr:to>
          <xdr:col>14</xdr:col>
          <xdr:colOff>165100</xdr:colOff>
          <xdr:row>65</xdr:row>
          <xdr:rowOff>184150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配偶者がいる（↓配偶者の健康保険の状況）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15</xdr:col>
          <xdr:colOff>0</xdr:colOff>
          <xdr:row>66</xdr:row>
          <xdr:rowOff>184150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オムロン健康保険組合の扶養家族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67</xdr:row>
          <xdr:rowOff>0</xdr:rowOff>
        </xdr:from>
        <xdr:to>
          <xdr:col>10</xdr:col>
          <xdr:colOff>0</xdr:colOff>
          <xdr:row>67</xdr:row>
          <xdr:rowOff>196850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オムロングループの社員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68</xdr:row>
          <xdr:rowOff>0</xdr:rowOff>
        </xdr:from>
        <xdr:to>
          <xdr:col>13</xdr:col>
          <xdr:colOff>0</xdr:colOff>
          <xdr:row>68</xdr:row>
          <xdr:rowOff>184150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69</xdr:row>
          <xdr:rowOff>0</xdr:rowOff>
        </xdr:from>
        <xdr:to>
          <xdr:col>16</xdr:col>
          <xdr:colOff>139700</xdr:colOff>
          <xdr:row>69</xdr:row>
          <xdr:rowOff>196850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他の健康保険組合・協会けんぽ・共済組合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70</xdr:row>
          <xdr:rowOff>0</xdr:rowOff>
        </xdr:from>
        <xdr:to>
          <xdr:col>20</xdr:col>
          <xdr:colOff>0</xdr:colOff>
          <xdr:row>70</xdr:row>
          <xdr:rowOff>203200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配偶者はいない（↓他者からの援助の状況）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71</xdr:row>
          <xdr:rowOff>0</xdr:rowOff>
        </xdr:from>
        <xdr:to>
          <xdr:col>17</xdr:col>
          <xdr:colOff>0</xdr:colOff>
          <xdr:row>71</xdr:row>
          <xdr:rowOff>196850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他者からの援助（養育費・慰謝料）を受けている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73</xdr:row>
          <xdr:rowOff>0</xdr:rowOff>
        </xdr:from>
        <xdr:to>
          <xdr:col>12</xdr:col>
          <xdr:colOff>184150</xdr:colOff>
          <xdr:row>73</xdr:row>
          <xdr:rowOff>203200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2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他者からの援助は受けていない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61</xdr:row>
          <xdr:rowOff>0</xdr:rowOff>
        </xdr:from>
        <xdr:to>
          <xdr:col>7</xdr:col>
          <xdr:colOff>57150</xdr:colOff>
          <xdr:row>61</xdr:row>
          <xdr:rowOff>171450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xdr:twoCellAnchor>
    <xdr:from>
      <xdr:col>2</xdr:col>
      <xdr:colOff>71781</xdr:colOff>
      <xdr:row>97</xdr:row>
      <xdr:rowOff>38652</xdr:rowOff>
    </xdr:from>
    <xdr:to>
      <xdr:col>42</xdr:col>
      <xdr:colOff>164352</xdr:colOff>
      <xdr:row>98</xdr:row>
      <xdr:rowOff>141942</xdr:rowOff>
    </xdr:to>
    <xdr:grpSp>
      <xdr:nvGrpSpPr>
        <xdr:cNvPr id="3" name="グループ化 2">
          <a:extLst>
            <a:ext uri="{FF2B5EF4-FFF2-40B4-BE49-F238E27FC236}">
              <a16:creationId xmlns:a16="http://schemas.microsoft.com/office/drawing/2014/main" id="{4C49C7AE-8EE2-464A-9C28-D2202CF54F1C}"/>
            </a:ext>
          </a:extLst>
        </xdr:cNvPr>
        <xdr:cNvGrpSpPr/>
      </xdr:nvGrpSpPr>
      <xdr:grpSpPr>
        <a:xfrm>
          <a:off x="460252" y="18961652"/>
          <a:ext cx="7899335" cy="282584"/>
          <a:chOff x="480391" y="19447565"/>
          <a:chExt cx="8232868" cy="353394"/>
        </a:xfrm>
      </xdr:grpSpPr>
      <xdr:sp macro="" textlink="">
        <xdr:nvSpPr>
          <xdr:cNvPr id="4" name="左大かっこ 3">
            <a:extLst>
              <a:ext uri="{FF2B5EF4-FFF2-40B4-BE49-F238E27FC236}">
                <a16:creationId xmlns:a16="http://schemas.microsoft.com/office/drawing/2014/main" id="{A6E4B525-C343-A3E0-642C-2B9C5C1F1975}"/>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5" name="左大かっこ 4">
            <a:extLst>
              <a:ext uri="{FF2B5EF4-FFF2-40B4-BE49-F238E27FC236}">
                <a16:creationId xmlns:a16="http://schemas.microsoft.com/office/drawing/2014/main" id="{74AE0379-F198-A7CF-1653-D2C6AAEDD2EC}"/>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xdr:twoCellAnchor>
    <xdr:from>
      <xdr:col>2</xdr:col>
      <xdr:colOff>49695</xdr:colOff>
      <xdr:row>120</xdr:row>
      <xdr:rowOff>38652</xdr:rowOff>
    </xdr:from>
    <xdr:to>
      <xdr:col>42</xdr:col>
      <xdr:colOff>164353</xdr:colOff>
      <xdr:row>121</xdr:row>
      <xdr:rowOff>134470</xdr:rowOff>
    </xdr:to>
    <xdr:grpSp>
      <xdr:nvGrpSpPr>
        <xdr:cNvPr id="6" name="グループ化 5">
          <a:extLst>
            <a:ext uri="{FF2B5EF4-FFF2-40B4-BE49-F238E27FC236}">
              <a16:creationId xmlns:a16="http://schemas.microsoft.com/office/drawing/2014/main" id="{B0048B31-3380-41A9-A2F2-E9C10BD7D145}"/>
            </a:ext>
          </a:extLst>
        </xdr:cNvPr>
        <xdr:cNvGrpSpPr/>
      </xdr:nvGrpSpPr>
      <xdr:grpSpPr>
        <a:xfrm>
          <a:off x="438166" y="23712946"/>
          <a:ext cx="7921422" cy="275112"/>
          <a:chOff x="480391" y="19447565"/>
          <a:chExt cx="8232868" cy="353394"/>
        </a:xfrm>
      </xdr:grpSpPr>
      <xdr:sp macro="" textlink="">
        <xdr:nvSpPr>
          <xdr:cNvPr id="7" name="左大かっこ 6">
            <a:extLst>
              <a:ext uri="{FF2B5EF4-FFF2-40B4-BE49-F238E27FC236}">
                <a16:creationId xmlns:a16="http://schemas.microsoft.com/office/drawing/2014/main" id="{1B203DE3-96B5-3B33-4C85-37FFF1D9F248}"/>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8" name="左大かっこ 7">
            <a:extLst>
              <a:ext uri="{FF2B5EF4-FFF2-40B4-BE49-F238E27FC236}">
                <a16:creationId xmlns:a16="http://schemas.microsoft.com/office/drawing/2014/main" id="{D0698D71-1353-3B2B-26E1-43DBE175CC3A}"/>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mc:AlternateContent xmlns:mc="http://schemas.openxmlformats.org/markup-compatibility/2006">
    <mc:Choice xmlns:a14="http://schemas.microsoft.com/office/drawing/2010/main" Requires="a14">
      <xdr:twoCellAnchor editAs="oneCell">
        <xdr:from>
          <xdr:col>2</xdr:col>
          <xdr:colOff>25400</xdr:colOff>
          <xdr:row>21</xdr:row>
          <xdr:rowOff>12700</xdr:rowOff>
        </xdr:from>
        <xdr:to>
          <xdr:col>27</xdr:col>
          <xdr:colOff>152400</xdr:colOff>
          <xdr:row>22</xdr:row>
          <xdr:rowOff>31750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被保険者の資格取得（入社・転籍・再雇用、任意継続保険、特例退職保険加入）に伴う扶養申請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6350</xdr:rowOff>
        </xdr:from>
        <xdr:to>
          <xdr:col>10</xdr:col>
          <xdr:colOff>152400</xdr:colOff>
          <xdr:row>23</xdr:row>
          <xdr:rowOff>38100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子供の出生に伴う扶養申請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184150</xdr:rowOff>
        </xdr:from>
        <xdr:to>
          <xdr:col>21</xdr:col>
          <xdr:colOff>44450</xdr:colOff>
          <xdr:row>45</xdr:row>
          <xdr:rowOff>177800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受給する。日額3,612円以下(障害年金受給者は4,999円以下)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46</xdr:row>
          <xdr:rowOff>6350</xdr:rowOff>
        </xdr:from>
        <xdr:to>
          <xdr:col>21</xdr:col>
          <xdr:colOff>25400</xdr:colOff>
          <xdr:row>47</xdr:row>
          <xdr:rowOff>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受給する。日額3,612円以上(障害年金受給者は5,000円以上)</a:t>
              </a:r>
            </a:p>
          </xdr:txBody>
        </xdr:sp>
        <xdr:clientData fLocksWithSheet="0"/>
      </xdr:twoCellAnchor>
    </mc:Choice>
    <mc:Fallback/>
  </mc:AlternateContent>
  <xdr:twoCellAnchor>
    <xdr:from>
      <xdr:col>32</xdr:col>
      <xdr:colOff>22412</xdr:colOff>
      <xdr:row>68</xdr:row>
      <xdr:rowOff>97120</xdr:rowOff>
    </xdr:from>
    <xdr:to>
      <xdr:col>34</xdr:col>
      <xdr:colOff>119529</xdr:colOff>
      <xdr:row>73</xdr:row>
      <xdr:rowOff>179297</xdr:rowOff>
    </xdr:to>
    <xdr:cxnSp macro="">
      <xdr:nvCxnSpPr>
        <xdr:cNvPr id="9" name="コネクタ: カギ線 8">
          <a:extLst>
            <a:ext uri="{FF2B5EF4-FFF2-40B4-BE49-F238E27FC236}">
              <a16:creationId xmlns:a16="http://schemas.microsoft.com/office/drawing/2014/main" id="{6B3F79D5-26D7-448A-BAD4-59A1141D754A}"/>
            </a:ext>
          </a:extLst>
        </xdr:cNvPr>
        <xdr:cNvCxnSpPr>
          <a:stCxn id="2" idx="3"/>
        </xdr:cNvCxnSpPr>
      </xdr:nvCxnSpPr>
      <xdr:spPr>
        <a:xfrm>
          <a:off x="6353362" y="12905070"/>
          <a:ext cx="490817" cy="1129927"/>
        </a:xfrm>
        <a:prstGeom prst="bentConnector2">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12700</xdr:colOff>
          <xdr:row>60</xdr:row>
          <xdr:rowOff>190500</xdr:rowOff>
        </xdr:from>
        <xdr:to>
          <xdr:col>17</xdr:col>
          <xdr:colOff>0</xdr:colOff>
          <xdr:row>61</xdr:row>
          <xdr:rowOff>184150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2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38100</xdr:rowOff>
        </xdr:from>
        <xdr:to>
          <xdr:col>11</xdr:col>
          <xdr:colOff>25400</xdr:colOff>
          <xdr:row>26</xdr:row>
          <xdr:rowOff>203200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6350</xdr:rowOff>
        </xdr:from>
        <xdr:to>
          <xdr:col>16</xdr:col>
          <xdr:colOff>82550</xdr:colOff>
          <xdr:row>27</xdr:row>
          <xdr:rowOff>177800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2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ほかの健康保険組合・協会けんぽ・共済組合に加入中</a:t>
              </a:r>
            </a:p>
          </xdr:txBody>
        </xdr:sp>
        <xdr:clientData fLocksWithSheet="0"/>
      </xdr:twoCellAnchor>
    </mc:Choice>
    <mc:Fallback/>
  </mc:AlternateContent>
  <xdr:twoCellAnchor>
    <xdr:from>
      <xdr:col>15</xdr:col>
      <xdr:colOff>31750</xdr:colOff>
      <xdr:row>14</xdr:row>
      <xdr:rowOff>12700</xdr:rowOff>
    </xdr:from>
    <xdr:to>
      <xdr:col>32</xdr:col>
      <xdr:colOff>70954</xdr:colOff>
      <xdr:row>17</xdr:row>
      <xdr:rowOff>46383</xdr:rowOff>
    </xdr:to>
    <xdr:sp macro="" textlink="">
      <xdr:nvSpPr>
        <xdr:cNvPr id="11" name="正方形/長方形 10">
          <a:extLst>
            <a:ext uri="{FF2B5EF4-FFF2-40B4-BE49-F238E27FC236}">
              <a16:creationId xmlns:a16="http://schemas.microsoft.com/office/drawing/2014/main" id="{D27C7133-D501-44B9-A66A-1EF1BAAA1DFF}"/>
            </a:ext>
          </a:extLst>
        </xdr:cNvPr>
        <xdr:cNvSpPr/>
      </xdr:nvSpPr>
      <xdr:spPr>
        <a:xfrm>
          <a:off x="2984500" y="2419350"/>
          <a:ext cx="3417404" cy="605183"/>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該当する欄にチェック、記入してください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119528</xdr:colOff>
      <xdr:row>1</xdr:row>
      <xdr:rowOff>201706</xdr:rowOff>
    </xdr:from>
    <xdr:to>
      <xdr:col>40</xdr:col>
      <xdr:colOff>161104</xdr:colOff>
      <xdr:row>6</xdr:row>
      <xdr:rowOff>92863</xdr:rowOff>
    </xdr:to>
    <xdr:sp macro="" textlink="">
      <xdr:nvSpPr>
        <xdr:cNvPr id="17" name="Text Box 82">
          <a:extLst>
            <a:ext uri="{FF2B5EF4-FFF2-40B4-BE49-F238E27FC236}">
              <a16:creationId xmlns:a16="http://schemas.microsoft.com/office/drawing/2014/main" id="{94A4C555-F744-4EAA-AA2E-C5223B59103B}"/>
            </a:ext>
          </a:extLst>
        </xdr:cNvPr>
        <xdr:cNvSpPr txBox="1">
          <a:spLocks noChangeArrowheads="1"/>
        </xdr:cNvSpPr>
      </xdr:nvSpPr>
      <xdr:spPr bwMode="auto">
        <a:xfrm>
          <a:off x="507999" y="433294"/>
          <a:ext cx="7459870" cy="68304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記入例②　夫婦共働き</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a:t>
          </a:r>
          <a:r>
            <a:rPr kumimoji="0" lang="ja-JP" altLang="en-US" sz="1400" b="1" i="0" u="none" strike="noStrike" kern="0" cap="none" spc="0" normalizeH="0" baseline="0" noProof="0">
              <a:ln>
                <a:noFill/>
              </a:ln>
              <a:solidFill>
                <a:srgbClr val="FF0066"/>
              </a:solidFill>
              <a:effectLst/>
              <a:uLnTx/>
              <a:uFillTx/>
              <a:latin typeface="游ゴシック"/>
              <a:ea typeface="游ゴシック"/>
              <a:cs typeface="+mn-cs"/>
            </a:rPr>
            <a:t>夫婦それぞれが健康保険の被保険者</a:t>
          </a:r>
          <a:r>
            <a:rPr lang="ja-JP" altLang="en-US" sz="1400" b="1" i="0" u="none" strike="noStrike" baseline="0">
              <a:solidFill>
                <a:srgbClr val="FF0066"/>
              </a:solidFill>
              <a:latin typeface="游ゴシック"/>
              <a:ea typeface="游ゴシック"/>
            </a:rPr>
            <a:t>）であり、</a:t>
          </a:r>
          <a:endParaRPr lang="en-US" altLang="ja-JP" sz="1400" b="1" i="0" u="none" strike="noStrike" baseline="0">
            <a:solidFill>
              <a:srgbClr val="FF0066"/>
            </a:solidFill>
            <a:latin typeface="游ゴシック"/>
            <a:ea typeface="游ゴシック"/>
          </a:endParaRPr>
        </a:p>
        <a:p>
          <a:pPr algn="ctr" rtl="0">
            <a:defRPr sz="1000"/>
          </a:pPr>
          <a:r>
            <a:rPr lang="ja-JP" altLang="en-US" sz="1400" b="1" i="0" u="none" strike="noStrike" baseline="0">
              <a:solidFill>
                <a:srgbClr val="FF0066"/>
              </a:solidFill>
              <a:latin typeface="游ゴシック"/>
              <a:ea typeface="游ゴシック"/>
            </a:rPr>
            <a:t>子供をオムロン健保の扶養に入れたい場合</a:t>
          </a:r>
          <a:endParaRPr lang="en-US" altLang="ja-JP" sz="1000" b="1" i="0" u="none" strike="noStrike" baseline="0">
            <a:solidFill>
              <a:srgbClr val="FF0066"/>
            </a:solidFill>
            <a:latin typeface="游ゴシック"/>
            <a:ea typeface="游ゴシック"/>
          </a:endParaRPr>
        </a:p>
      </xdr:txBody>
    </xdr:sp>
    <xdr:clientData/>
  </xdr:twoCellAnchor>
  <xdr:twoCellAnchor>
    <xdr:from>
      <xdr:col>29</xdr:col>
      <xdr:colOff>186765</xdr:colOff>
      <xdr:row>0</xdr:row>
      <xdr:rowOff>0</xdr:rowOff>
    </xdr:from>
    <xdr:to>
      <xdr:col>43</xdr:col>
      <xdr:colOff>119529</xdr:colOff>
      <xdr:row>2</xdr:row>
      <xdr:rowOff>7470</xdr:rowOff>
    </xdr:to>
    <xdr:sp macro="" textlink="">
      <xdr:nvSpPr>
        <xdr:cNvPr id="16" name="Text Box 82">
          <a:extLst>
            <a:ext uri="{FF2B5EF4-FFF2-40B4-BE49-F238E27FC236}">
              <a16:creationId xmlns:a16="http://schemas.microsoft.com/office/drawing/2014/main" id="{9648BDF1-C2F4-48E1-951C-05655C2F3408}"/>
            </a:ext>
          </a:extLst>
        </xdr:cNvPr>
        <xdr:cNvSpPr txBox="1">
          <a:spLocks noChangeArrowheads="1"/>
        </xdr:cNvSpPr>
      </xdr:nvSpPr>
      <xdr:spPr bwMode="auto">
        <a:xfrm>
          <a:off x="5856941" y="0"/>
          <a:ext cx="2734235" cy="522941"/>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en-US" altLang="ja-JP" sz="1000" b="1" i="0" u="none" strike="noStrike" baseline="0">
              <a:solidFill>
                <a:srgbClr val="FF0066"/>
              </a:solidFill>
              <a:latin typeface="游ゴシック"/>
              <a:ea typeface="游ゴシック"/>
            </a:rPr>
            <a:t>※</a:t>
          </a:r>
          <a:r>
            <a:rPr lang="ja-JP" altLang="en-US" sz="1000" b="1" i="0" u="none" strike="noStrike" baseline="0">
              <a:solidFill>
                <a:srgbClr val="FF0066"/>
              </a:solidFill>
              <a:latin typeface="游ゴシック"/>
              <a:ea typeface="游ゴシック"/>
            </a:rPr>
            <a:t>夫婦ともに収入（失業保険等含む）があり、</a:t>
          </a:r>
          <a:endParaRPr lang="en-US" altLang="ja-JP" sz="1000" b="1" i="0" u="none" strike="noStrike" baseline="0">
            <a:solidFill>
              <a:srgbClr val="FF0066"/>
            </a:solidFill>
            <a:latin typeface="游ゴシック"/>
            <a:ea typeface="游ゴシック"/>
          </a:endParaRPr>
        </a:p>
        <a:p>
          <a:pPr algn="ctr" rtl="0">
            <a:defRPr sz="1000"/>
          </a:pPr>
          <a:r>
            <a:rPr lang="ja-JP" altLang="en-US" sz="1000" b="1" i="0" u="none" strike="noStrike" baseline="0">
              <a:solidFill>
                <a:srgbClr val="FF0066"/>
              </a:solidFill>
              <a:latin typeface="游ゴシック"/>
              <a:ea typeface="游ゴシック"/>
            </a:rPr>
            <a:t>子供を共同で扶養している状態</a:t>
          </a:r>
          <a:endParaRPr lang="en-US" altLang="ja-JP" sz="1000" b="1" i="0" u="none" strike="noStrike" baseline="0">
            <a:solidFill>
              <a:srgbClr val="FF0066"/>
            </a:solidFill>
            <a:latin typeface="游ゴシック"/>
            <a:ea typeface="游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82178</xdr:colOff>
      <xdr:row>67</xdr:row>
      <xdr:rowOff>2</xdr:rowOff>
    </xdr:from>
    <xdr:to>
      <xdr:col>32</xdr:col>
      <xdr:colOff>22412</xdr:colOff>
      <xdr:row>69</xdr:row>
      <xdr:rowOff>194237</xdr:rowOff>
    </xdr:to>
    <xdr:sp macro="" textlink="">
      <xdr:nvSpPr>
        <xdr:cNvPr id="2" name="正方形/長方形 1">
          <a:extLst>
            <a:ext uri="{FF2B5EF4-FFF2-40B4-BE49-F238E27FC236}">
              <a16:creationId xmlns:a16="http://schemas.microsoft.com/office/drawing/2014/main" id="{EE09F37B-6233-406E-8B86-EDB03458A8E0}"/>
            </a:ext>
          </a:extLst>
        </xdr:cNvPr>
        <xdr:cNvSpPr/>
      </xdr:nvSpPr>
      <xdr:spPr>
        <a:xfrm>
          <a:off x="475878" y="12598402"/>
          <a:ext cx="5877484" cy="613335"/>
        </a:xfrm>
        <a:prstGeom prst="rect">
          <a:avLst/>
        </a:prstGeom>
        <a:noFill/>
        <a:ln w="952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18</xdr:col>
          <xdr:colOff>25400</xdr:colOff>
          <xdr:row>15</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16</xdr:col>
          <xdr:colOff>44450</xdr:colOff>
          <xdr:row>16</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25400</xdr:rowOff>
        </xdr:from>
        <xdr:to>
          <xdr:col>20</xdr:col>
          <xdr:colOff>114300</xdr:colOff>
          <xdr:row>17</xdr:row>
          <xdr:rowOff>31750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17</xdr:row>
          <xdr:rowOff>25400</xdr:rowOff>
        </xdr:from>
        <xdr:to>
          <xdr:col>8</xdr:col>
          <xdr:colOff>44450</xdr:colOff>
          <xdr:row>18</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41</xdr:row>
          <xdr:rowOff>0</xdr:rowOff>
        </xdr:from>
        <xdr:to>
          <xdr:col>21</xdr:col>
          <xdr:colOff>31750</xdr:colOff>
          <xdr:row>42</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42</xdr:row>
          <xdr:rowOff>0</xdr:rowOff>
        </xdr:from>
        <xdr:to>
          <xdr:col>12</xdr:col>
          <xdr:colOff>0</xdr:colOff>
          <xdr:row>42</xdr:row>
          <xdr:rowOff>184150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12</xdr:col>
          <xdr:colOff>0</xdr:colOff>
          <xdr:row>44</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44</xdr:row>
          <xdr:rowOff>0</xdr:rowOff>
        </xdr:from>
        <xdr:to>
          <xdr:col>21</xdr:col>
          <xdr:colOff>69850</xdr:colOff>
          <xdr:row>45</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47</xdr:row>
          <xdr:rowOff>6350</xdr:rowOff>
        </xdr:from>
        <xdr:to>
          <xdr:col>19</xdr:col>
          <xdr:colOff>101600</xdr:colOff>
          <xdr:row>47</xdr:row>
          <xdr:rowOff>184150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3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48</xdr:row>
          <xdr:rowOff>25400</xdr:rowOff>
        </xdr:from>
        <xdr:to>
          <xdr:col>11</xdr:col>
          <xdr:colOff>184150</xdr:colOff>
          <xdr:row>49</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3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xdr:row>
          <xdr:rowOff>31750</xdr:rowOff>
        </xdr:from>
        <xdr:to>
          <xdr:col>21</xdr:col>
          <xdr:colOff>50800</xdr:colOff>
          <xdr:row>50</xdr:row>
          <xdr:rowOff>31750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3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50</xdr:row>
          <xdr:rowOff>0</xdr:rowOff>
        </xdr:from>
        <xdr:to>
          <xdr:col>12</xdr:col>
          <xdr:colOff>0</xdr:colOff>
          <xdr:row>50</xdr:row>
          <xdr:rowOff>184150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3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15</xdr:col>
          <xdr:colOff>76200</xdr:colOff>
          <xdr:row>52</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52</xdr:row>
          <xdr:rowOff>0</xdr:rowOff>
        </xdr:from>
        <xdr:to>
          <xdr:col>21</xdr:col>
          <xdr:colOff>31750</xdr:colOff>
          <xdr:row>53</xdr:row>
          <xdr:rowOff>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55</xdr:row>
          <xdr:rowOff>0</xdr:rowOff>
        </xdr:from>
        <xdr:to>
          <xdr:col>8</xdr:col>
          <xdr:colOff>114300</xdr:colOff>
          <xdr:row>56</xdr:row>
          <xdr:rowOff>0</xdr:rowOff>
        </xdr:to>
        <xdr:sp macro="" textlink="">
          <xdr:nvSpPr>
            <xdr:cNvPr id="9231" name="Check Box 15" descr="あり"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56</xdr:row>
          <xdr:rowOff>0</xdr:rowOff>
        </xdr:from>
        <xdr:to>
          <xdr:col>8</xdr:col>
          <xdr:colOff>114300</xdr:colOff>
          <xdr:row>57</xdr:row>
          <xdr:rowOff>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58</xdr:row>
          <xdr:rowOff>0</xdr:rowOff>
        </xdr:from>
        <xdr:to>
          <xdr:col>8</xdr:col>
          <xdr:colOff>120650</xdr:colOff>
          <xdr:row>59</xdr:row>
          <xdr:rowOff>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8</xdr:col>
          <xdr:colOff>114300</xdr:colOff>
          <xdr:row>60</xdr:row>
          <xdr:rowOff>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62</xdr:row>
          <xdr:rowOff>0</xdr:rowOff>
        </xdr:from>
        <xdr:to>
          <xdr:col>8</xdr:col>
          <xdr:colOff>114300</xdr:colOff>
          <xdr:row>62</xdr:row>
          <xdr:rowOff>184150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3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34</xdr:row>
          <xdr:rowOff>0</xdr:rowOff>
        </xdr:from>
        <xdr:to>
          <xdr:col>7</xdr:col>
          <xdr:colOff>114300</xdr:colOff>
          <xdr:row>35</xdr:row>
          <xdr:rowOff>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3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xdr:row>
          <xdr:rowOff>0</xdr:rowOff>
        </xdr:from>
        <xdr:to>
          <xdr:col>7</xdr:col>
          <xdr:colOff>114300</xdr:colOff>
          <xdr:row>36</xdr:row>
          <xdr:rowOff>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3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36</xdr:row>
          <xdr:rowOff>0</xdr:rowOff>
        </xdr:from>
        <xdr:to>
          <xdr:col>11</xdr:col>
          <xdr:colOff>25400</xdr:colOff>
          <xdr:row>37</xdr:row>
          <xdr:rowOff>25400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3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36</xdr:row>
          <xdr:rowOff>0</xdr:rowOff>
        </xdr:from>
        <xdr:to>
          <xdr:col>16</xdr:col>
          <xdr:colOff>0</xdr:colOff>
          <xdr:row>37</xdr:row>
          <xdr:rowOff>25400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16</xdr:col>
          <xdr:colOff>127000</xdr:colOff>
          <xdr:row>28</xdr:row>
          <xdr:rowOff>184150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11</xdr:col>
          <xdr:colOff>0</xdr:colOff>
          <xdr:row>29</xdr:row>
          <xdr:rowOff>184150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30</xdr:row>
          <xdr:rowOff>0</xdr:rowOff>
        </xdr:from>
        <xdr:to>
          <xdr:col>12</xdr:col>
          <xdr:colOff>133350</xdr:colOff>
          <xdr:row>30</xdr:row>
          <xdr:rowOff>177800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31</xdr:row>
          <xdr:rowOff>6350</xdr:rowOff>
        </xdr:from>
        <xdr:to>
          <xdr:col>13</xdr:col>
          <xdr:colOff>0</xdr:colOff>
          <xdr:row>31</xdr:row>
          <xdr:rowOff>184150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新生児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32</xdr:row>
          <xdr:rowOff>0</xdr:rowOff>
        </xdr:from>
        <xdr:to>
          <xdr:col>7</xdr:col>
          <xdr:colOff>0</xdr:colOff>
          <xdr:row>33</xdr:row>
          <xdr:rowOff>12700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23</xdr:row>
          <xdr:rowOff>25400</xdr:rowOff>
        </xdr:from>
        <xdr:to>
          <xdr:col>24</xdr:col>
          <xdr:colOff>171450</xdr:colOff>
          <xdr:row>24</xdr:row>
          <xdr:rowOff>25400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その他（子供の退職、扶養付け替え等、扶養するに至った理由を詳細に記入ください）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64</xdr:row>
          <xdr:rowOff>209550</xdr:rowOff>
        </xdr:from>
        <xdr:to>
          <xdr:col>14</xdr:col>
          <xdr:colOff>165100</xdr:colOff>
          <xdr:row>65</xdr:row>
          <xdr:rowOff>184150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配偶者がいる（↓配偶者の健康保険の状況）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66</xdr:row>
          <xdr:rowOff>0</xdr:rowOff>
        </xdr:from>
        <xdr:to>
          <xdr:col>15</xdr:col>
          <xdr:colOff>0</xdr:colOff>
          <xdr:row>66</xdr:row>
          <xdr:rowOff>184150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オムロン健康保険組合の扶養家族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67</xdr:row>
          <xdr:rowOff>0</xdr:rowOff>
        </xdr:from>
        <xdr:to>
          <xdr:col>10</xdr:col>
          <xdr:colOff>0</xdr:colOff>
          <xdr:row>67</xdr:row>
          <xdr:rowOff>196850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オムロングループの社員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68</xdr:row>
          <xdr:rowOff>0</xdr:rowOff>
        </xdr:from>
        <xdr:to>
          <xdr:col>13</xdr:col>
          <xdr:colOff>0</xdr:colOff>
          <xdr:row>68</xdr:row>
          <xdr:rowOff>184150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3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69</xdr:row>
          <xdr:rowOff>0</xdr:rowOff>
        </xdr:from>
        <xdr:to>
          <xdr:col>16</xdr:col>
          <xdr:colOff>139700</xdr:colOff>
          <xdr:row>69</xdr:row>
          <xdr:rowOff>196850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3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他の健康保険組合・協会けんぽ・共済組合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70</xdr:row>
          <xdr:rowOff>0</xdr:rowOff>
        </xdr:from>
        <xdr:to>
          <xdr:col>20</xdr:col>
          <xdr:colOff>0</xdr:colOff>
          <xdr:row>70</xdr:row>
          <xdr:rowOff>203200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3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配偶者はいない（↓他者からの援助の状況）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71</xdr:row>
          <xdr:rowOff>0</xdr:rowOff>
        </xdr:from>
        <xdr:to>
          <xdr:col>17</xdr:col>
          <xdr:colOff>0</xdr:colOff>
          <xdr:row>71</xdr:row>
          <xdr:rowOff>196850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3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他者からの援助（養育費・慰謝料）を受けている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73</xdr:row>
          <xdr:rowOff>0</xdr:rowOff>
        </xdr:from>
        <xdr:to>
          <xdr:col>12</xdr:col>
          <xdr:colOff>184150</xdr:colOff>
          <xdr:row>73</xdr:row>
          <xdr:rowOff>203200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3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他者からの援助は受けていない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61</xdr:row>
          <xdr:rowOff>0</xdr:rowOff>
        </xdr:from>
        <xdr:to>
          <xdr:col>7</xdr:col>
          <xdr:colOff>57150</xdr:colOff>
          <xdr:row>61</xdr:row>
          <xdr:rowOff>171450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xdr:twoCellAnchor>
    <xdr:from>
      <xdr:col>2</xdr:col>
      <xdr:colOff>71781</xdr:colOff>
      <xdr:row>97</xdr:row>
      <xdr:rowOff>38652</xdr:rowOff>
    </xdr:from>
    <xdr:to>
      <xdr:col>42</xdr:col>
      <xdr:colOff>164352</xdr:colOff>
      <xdr:row>98</xdr:row>
      <xdr:rowOff>141942</xdr:rowOff>
    </xdr:to>
    <xdr:grpSp>
      <xdr:nvGrpSpPr>
        <xdr:cNvPr id="3" name="グループ化 2">
          <a:extLst>
            <a:ext uri="{FF2B5EF4-FFF2-40B4-BE49-F238E27FC236}">
              <a16:creationId xmlns:a16="http://schemas.microsoft.com/office/drawing/2014/main" id="{B4DC0BC7-6CD1-46D5-8858-67A3BA555E50}"/>
            </a:ext>
          </a:extLst>
        </xdr:cNvPr>
        <xdr:cNvGrpSpPr/>
      </xdr:nvGrpSpPr>
      <xdr:grpSpPr>
        <a:xfrm>
          <a:off x="460252" y="18961652"/>
          <a:ext cx="7899335" cy="282584"/>
          <a:chOff x="480391" y="19447565"/>
          <a:chExt cx="8232868" cy="353394"/>
        </a:xfrm>
      </xdr:grpSpPr>
      <xdr:sp macro="" textlink="">
        <xdr:nvSpPr>
          <xdr:cNvPr id="4" name="左大かっこ 3">
            <a:extLst>
              <a:ext uri="{FF2B5EF4-FFF2-40B4-BE49-F238E27FC236}">
                <a16:creationId xmlns:a16="http://schemas.microsoft.com/office/drawing/2014/main" id="{D09DCBE5-3B38-37FC-17D1-37CE9C93BC18}"/>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5" name="左大かっこ 4">
            <a:extLst>
              <a:ext uri="{FF2B5EF4-FFF2-40B4-BE49-F238E27FC236}">
                <a16:creationId xmlns:a16="http://schemas.microsoft.com/office/drawing/2014/main" id="{6E330A89-33F9-A13F-5E96-E90FE4E27A95}"/>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xdr:twoCellAnchor>
    <xdr:from>
      <xdr:col>2</xdr:col>
      <xdr:colOff>49695</xdr:colOff>
      <xdr:row>120</xdr:row>
      <xdr:rowOff>38652</xdr:rowOff>
    </xdr:from>
    <xdr:to>
      <xdr:col>42</xdr:col>
      <xdr:colOff>164353</xdr:colOff>
      <xdr:row>121</xdr:row>
      <xdr:rowOff>134470</xdr:rowOff>
    </xdr:to>
    <xdr:grpSp>
      <xdr:nvGrpSpPr>
        <xdr:cNvPr id="6" name="グループ化 5">
          <a:extLst>
            <a:ext uri="{FF2B5EF4-FFF2-40B4-BE49-F238E27FC236}">
              <a16:creationId xmlns:a16="http://schemas.microsoft.com/office/drawing/2014/main" id="{7D2412D4-5198-47BE-B21E-B26C24CD2C26}"/>
            </a:ext>
          </a:extLst>
        </xdr:cNvPr>
        <xdr:cNvGrpSpPr/>
      </xdr:nvGrpSpPr>
      <xdr:grpSpPr>
        <a:xfrm>
          <a:off x="438166" y="23712946"/>
          <a:ext cx="7921422" cy="275112"/>
          <a:chOff x="480391" y="19447565"/>
          <a:chExt cx="8232868" cy="353394"/>
        </a:xfrm>
      </xdr:grpSpPr>
      <xdr:sp macro="" textlink="">
        <xdr:nvSpPr>
          <xdr:cNvPr id="7" name="左大かっこ 6">
            <a:extLst>
              <a:ext uri="{FF2B5EF4-FFF2-40B4-BE49-F238E27FC236}">
                <a16:creationId xmlns:a16="http://schemas.microsoft.com/office/drawing/2014/main" id="{795E9DC3-68BC-6D96-8F2C-695EAAB89FE5}"/>
              </a:ext>
            </a:extLst>
          </xdr:cNvPr>
          <xdr:cNvSpPr/>
        </xdr:nvSpPr>
        <xdr:spPr>
          <a:xfrm>
            <a:off x="480391" y="19447565"/>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sp macro="" textlink="">
        <xdr:nvSpPr>
          <xdr:cNvPr id="8" name="左大かっこ 7">
            <a:extLst>
              <a:ext uri="{FF2B5EF4-FFF2-40B4-BE49-F238E27FC236}">
                <a16:creationId xmlns:a16="http://schemas.microsoft.com/office/drawing/2014/main" id="{8E9C8F71-227F-3308-1191-1F6AD48DEE03}"/>
              </a:ext>
            </a:extLst>
          </xdr:cNvPr>
          <xdr:cNvSpPr/>
        </xdr:nvSpPr>
        <xdr:spPr>
          <a:xfrm rot="10800000">
            <a:off x="8635954" y="19447567"/>
            <a:ext cx="77305" cy="35339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grpSp>
    <xdr:clientData/>
  </xdr:twoCellAnchor>
  <mc:AlternateContent xmlns:mc="http://schemas.openxmlformats.org/markup-compatibility/2006">
    <mc:Choice xmlns:a14="http://schemas.microsoft.com/office/drawing/2010/main" Requires="a14">
      <xdr:twoCellAnchor editAs="oneCell">
        <xdr:from>
          <xdr:col>2</xdr:col>
          <xdr:colOff>25400</xdr:colOff>
          <xdr:row>21</xdr:row>
          <xdr:rowOff>12700</xdr:rowOff>
        </xdr:from>
        <xdr:to>
          <xdr:col>27</xdr:col>
          <xdr:colOff>152400</xdr:colOff>
          <xdr:row>22</xdr:row>
          <xdr:rowOff>31750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被保険者の資格取得（入社・転籍・再雇用、任意継続保険、特例退職保険加入）に伴う扶養申請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6350</xdr:rowOff>
        </xdr:from>
        <xdr:to>
          <xdr:col>10</xdr:col>
          <xdr:colOff>152400</xdr:colOff>
          <xdr:row>23</xdr:row>
          <xdr:rowOff>38100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子供の出生に伴う扶養申請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184150</xdr:rowOff>
        </xdr:from>
        <xdr:to>
          <xdr:col>21</xdr:col>
          <xdr:colOff>44450</xdr:colOff>
          <xdr:row>45</xdr:row>
          <xdr:rowOff>177800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3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受給する。日額3,612円以下(障害年金受給者は4,999円以下)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46</xdr:row>
          <xdr:rowOff>6350</xdr:rowOff>
        </xdr:from>
        <xdr:to>
          <xdr:col>21</xdr:col>
          <xdr:colOff>25400</xdr:colOff>
          <xdr:row>47</xdr:row>
          <xdr:rowOff>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3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受給する。日額3,612円以上(障害年金受給者は5,000円以上)</a:t>
              </a:r>
            </a:p>
          </xdr:txBody>
        </xdr:sp>
        <xdr:clientData fLocksWithSheet="0"/>
      </xdr:twoCellAnchor>
    </mc:Choice>
    <mc:Fallback/>
  </mc:AlternateContent>
  <xdr:twoCellAnchor>
    <xdr:from>
      <xdr:col>32</xdr:col>
      <xdr:colOff>22412</xdr:colOff>
      <xdr:row>68</xdr:row>
      <xdr:rowOff>97120</xdr:rowOff>
    </xdr:from>
    <xdr:to>
      <xdr:col>34</xdr:col>
      <xdr:colOff>119529</xdr:colOff>
      <xdr:row>73</xdr:row>
      <xdr:rowOff>179297</xdr:rowOff>
    </xdr:to>
    <xdr:cxnSp macro="">
      <xdr:nvCxnSpPr>
        <xdr:cNvPr id="9" name="コネクタ: カギ線 8">
          <a:extLst>
            <a:ext uri="{FF2B5EF4-FFF2-40B4-BE49-F238E27FC236}">
              <a16:creationId xmlns:a16="http://schemas.microsoft.com/office/drawing/2014/main" id="{8634908B-45F4-455F-B875-E14EF179B658}"/>
            </a:ext>
          </a:extLst>
        </xdr:cNvPr>
        <xdr:cNvCxnSpPr>
          <a:stCxn id="2" idx="3"/>
        </xdr:cNvCxnSpPr>
      </xdr:nvCxnSpPr>
      <xdr:spPr>
        <a:xfrm>
          <a:off x="6353362" y="12905070"/>
          <a:ext cx="490817" cy="1129927"/>
        </a:xfrm>
        <a:prstGeom prst="bentConnector2">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12700</xdr:colOff>
          <xdr:row>60</xdr:row>
          <xdr:rowOff>190500</xdr:rowOff>
        </xdr:from>
        <xdr:to>
          <xdr:col>17</xdr:col>
          <xdr:colOff>0</xdr:colOff>
          <xdr:row>61</xdr:row>
          <xdr:rowOff>184150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3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38100</xdr:rowOff>
        </xdr:from>
        <xdr:to>
          <xdr:col>11</xdr:col>
          <xdr:colOff>25400</xdr:colOff>
          <xdr:row>26</xdr:row>
          <xdr:rowOff>203200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3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オムロン健康保険組合に加入中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27</xdr:row>
          <xdr:rowOff>6350</xdr:rowOff>
        </xdr:from>
        <xdr:to>
          <xdr:col>16</xdr:col>
          <xdr:colOff>82550</xdr:colOff>
          <xdr:row>27</xdr:row>
          <xdr:rowOff>177800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3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ほかの健康保険組合・協会けんぽ・共済組合に加入中</a:t>
              </a:r>
            </a:p>
          </xdr:txBody>
        </xdr:sp>
        <xdr:clientData fLocksWithSheet="0"/>
      </xdr:twoCellAnchor>
    </mc:Choice>
    <mc:Fallback/>
  </mc:AlternateContent>
  <xdr:twoCellAnchor>
    <xdr:from>
      <xdr:col>15</xdr:col>
      <xdr:colOff>31750</xdr:colOff>
      <xdr:row>14</xdr:row>
      <xdr:rowOff>12700</xdr:rowOff>
    </xdr:from>
    <xdr:to>
      <xdr:col>32</xdr:col>
      <xdr:colOff>70954</xdr:colOff>
      <xdr:row>17</xdr:row>
      <xdr:rowOff>46383</xdr:rowOff>
    </xdr:to>
    <xdr:sp macro="" textlink="">
      <xdr:nvSpPr>
        <xdr:cNvPr id="11" name="正方形/長方形 10">
          <a:extLst>
            <a:ext uri="{FF2B5EF4-FFF2-40B4-BE49-F238E27FC236}">
              <a16:creationId xmlns:a16="http://schemas.microsoft.com/office/drawing/2014/main" id="{6922017D-4A37-4DFD-B393-1B618B0FC41E}"/>
            </a:ext>
          </a:extLst>
        </xdr:cNvPr>
        <xdr:cNvSpPr/>
      </xdr:nvSpPr>
      <xdr:spPr>
        <a:xfrm>
          <a:off x="2984500" y="2419350"/>
          <a:ext cx="3417404" cy="605183"/>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該当する欄にチェック、記入してください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14941</xdr:colOff>
      <xdr:row>1</xdr:row>
      <xdr:rowOff>209177</xdr:rowOff>
    </xdr:from>
    <xdr:to>
      <xdr:col>37</xdr:col>
      <xdr:colOff>14194</xdr:colOff>
      <xdr:row>6</xdr:row>
      <xdr:rowOff>103094</xdr:rowOff>
    </xdr:to>
    <xdr:sp macro="" textlink="">
      <xdr:nvSpPr>
        <xdr:cNvPr id="16" name="Text Box 82">
          <a:extLst>
            <a:ext uri="{FF2B5EF4-FFF2-40B4-BE49-F238E27FC236}">
              <a16:creationId xmlns:a16="http://schemas.microsoft.com/office/drawing/2014/main" id="{0B9FEC4A-E22A-49EF-89D4-B9ABA2BCD11A}"/>
            </a:ext>
          </a:extLst>
        </xdr:cNvPr>
        <xdr:cNvSpPr txBox="1">
          <a:spLocks noChangeArrowheads="1"/>
        </xdr:cNvSpPr>
      </xdr:nvSpPr>
      <xdr:spPr bwMode="auto">
        <a:xfrm>
          <a:off x="1180353" y="440765"/>
          <a:ext cx="6057900" cy="68580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記入例③　退職後、任意継続保険または特例退職保険に加入するとき、</a:t>
          </a:r>
          <a:endParaRPr lang="en-US" altLang="ja-JP" sz="1400" b="1" i="0" u="none" strike="noStrike" baseline="0">
            <a:solidFill>
              <a:srgbClr val="FF0066"/>
            </a:solidFill>
            <a:latin typeface="游ゴシック"/>
            <a:ea typeface="游ゴシック"/>
          </a:endParaRPr>
        </a:p>
        <a:p>
          <a:pPr algn="ctr" rtl="0">
            <a:defRPr sz="1000"/>
          </a:pPr>
          <a:r>
            <a:rPr lang="ja-JP" altLang="en-US" sz="1400" b="1" i="0" u="none" strike="noStrike" baseline="0">
              <a:solidFill>
                <a:srgbClr val="FF0066"/>
              </a:solidFill>
              <a:latin typeface="游ゴシック"/>
              <a:ea typeface="游ゴシック"/>
            </a:rPr>
            <a:t>引き続き家族を扶養に入れたい場合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4</xdr:col>
      <xdr:colOff>171825</xdr:colOff>
      <xdr:row>81</xdr:row>
      <xdr:rowOff>104588</xdr:rowOff>
    </xdr:from>
    <xdr:to>
      <xdr:col>21</xdr:col>
      <xdr:colOff>159125</xdr:colOff>
      <xdr:row>87</xdr:row>
      <xdr:rowOff>24279</xdr:rowOff>
    </xdr:to>
    <xdr:sp macro="" textlink="">
      <xdr:nvSpPr>
        <xdr:cNvPr id="17" name="正方形/長方形 16">
          <a:extLst>
            <a:ext uri="{FF2B5EF4-FFF2-40B4-BE49-F238E27FC236}">
              <a16:creationId xmlns:a16="http://schemas.microsoft.com/office/drawing/2014/main" id="{D58AAFF6-E88E-46A5-BC17-28900178EAF7}"/>
            </a:ext>
          </a:extLst>
        </xdr:cNvPr>
        <xdr:cNvSpPr/>
      </xdr:nvSpPr>
      <xdr:spPr>
        <a:xfrm>
          <a:off x="948766" y="15680764"/>
          <a:ext cx="3289300" cy="117475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給与収入（賞与含む）</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退職後、就職予定の方で、今後</a:t>
          </a:r>
          <a:r>
            <a:rPr kumimoji="1" lang="en-US" altLang="ja-JP" sz="1200">
              <a:solidFill>
                <a:schemeClr val="tx1"/>
              </a:solidFill>
              <a:latin typeface="ＭＳ Ｐゴシック" panose="020B0600070205080204" pitchFamily="50" charset="-128"/>
              <a:ea typeface="ＭＳ Ｐゴシック" panose="020B0600070205080204" pitchFamily="50" charset="-128"/>
            </a:rPr>
            <a:t>1</a:t>
          </a:r>
          <a:r>
            <a:rPr kumimoji="1" lang="ja-JP" altLang="en-US" sz="1200">
              <a:solidFill>
                <a:schemeClr val="tx1"/>
              </a:solidFill>
              <a:latin typeface="ＭＳ Ｐゴシック" panose="020B0600070205080204" pitchFamily="50" charset="-128"/>
              <a:ea typeface="ＭＳ Ｐゴシック" panose="020B0600070205080204" pitchFamily="50" charset="-128"/>
            </a:rPr>
            <a:t>年間の収入見込みが分かる場合は、記入してください。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就職予定がない方や、金額が未定の場合は、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０円と記入してください。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52294</xdr:colOff>
      <xdr:row>86</xdr:row>
      <xdr:rowOff>44823</xdr:rowOff>
    </xdr:from>
    <xdr:to>
      <xdr:col>42</xdr:col>
      <xdr:colOff>174065</xdr:colOff>
      <xdr:row>90</xdr:row>
      <xdr:rowOff>173317</xdr:rowOff>
    </xdr:to>
    <xdr:sp macro="" textlink="">
      <xdr:nvSpPr>
        <xdr:cNvPr id="18" name="正方形/長方形 17">
          <a:extLst>
            <a:ext uri="{FF2B5EF4-FFF2-40B4-BE49-F238E27FC236}">
              <a16:creationId xmlns:a16="http://schemas.microsoft.com/office/drawing/2014/main" id="{EFFAAE87-7B57-4223-AE91-5D08C51C51B7}"/>
            </a:ext>
          </a:extLst>
        </xdr:cNvPr>
        <xdr:cNvSpPr/>
      </xdr:nvSpPr>
      <xdr:spPr>
        <a:xfrm>
          <a:off x="4751294" y="16666882"/>
          <a:ext cx="3618006" cy="9652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失業保険を受給予定の場合は、</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その他の収入</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に</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今後</a:t>
          </a:r>
          <a:r>
            <a:rPr kumimoji="1" lang="en-US" altLang="ja-JP" sz="1200">
              <a:solidFill>
                <a:schemeClr val="tx1"/>
              </a:solidFill>
              <a:latin typeface="ＭＳ Ｐゴシック" panose="020B0600070205080204" pitchFamily="50" charset="-128"/>
              <a:ea typeface="ＭＳ Ｐゴシック" panose="020B0600070205080204" pitchFamily="50" charset="-128"/>
            </a:rPr>
            <a:t>1</a:t>
          </a:r>
          <a:r>
            <a:rPr kumimoji="1" lang="ja-JP" altLang="en-US" sz="1200">
              <a:solidFill>
                <a:schemeClr val="tx1"/>
              </a:solidFill>
              <a:latin typeface="ＭＳ Ｐゴシック" panose="020B0600070205080204" pitchFamily="50" charset="-128"/>
              <a:ea typeface="ＭＳ Ｐゴシック" panose="020B0600070205080204" pitchFamily="50" charset="-128"/>
            </a:rPr>
            <a:t>年間の受給予定額を記載ください。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年間収入見込みは、退職金や遺産相続等の一時的な収入は対象外となります。</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179294</xdr:colOff>
      <xdr:row>90</xdr:row>
      <xdr:rowOff>173317</xdr:rowOff>
    </xdr:from>
    <xdr:to>
      <xdr:col>33</xdr:col>
      <xdr:colOff>113179</xdr:colOff>
      <xdr:row>93</xdr:row>
      <xdr:rowOff>22412</xdr:rowOff>
    </xdr:to>
    <xdr:cxnSp macro="">
      <xdr:nvCxnSpPr>
        <xdr:cNvPr id="19" name="直線矢印コネクタ 18">
          <a:extLst>
            <a:ext uri="{FF2B5EF4-FFF2-40B4-BE49-F238E27FC236}">
              <a16:creationId xmlns:a16="http://schemas.microsoft.com/office/drawing/2014/main" id="{F4B14D70-90BF-40A3-87AA-EB25A6413593}"/>
            </a:ext>
          </a:extLst>
        </xdr:cNvPr>
        <xdr:cNvCxnSpPr>
          <a:stCxn id="18" idx="2"/>
        </xdr:cNvCxnSpPr>
      </xdr:nvCxnSpPr>
      <xdr:spPr bwMode="auto">
        <a:xfrm flipH="1">
          <a:off x="5849470" y="17632082"/>
          <a:ext cx="710827" cy="476624"/>
        </a:xfrm>
        <a:prstGeom prst="straightConnector1">
          <a:avLst/>
        </a:prstGeom>
        <a:solidFill>
          <a:srgbClr xmlns:mc="http://schemas.openxmlformats.org/markup-compatibility/2006" xmlns:a14="http://schemas.microsoft.com/office/drawing/2010/main" val="FFFFFF" mc:Ignorable="a14" a14:legacySpreadsheetColorIndex="65"/>
        </a:solidFill>
        <a:ln w="12700" cap="flat" cmpd="sng" algn="ctr">
          <a:solidFill>
            <a:srgbClr val="FFC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159125</xdr:colOff>
      <xdr:row>81</xdr:row>
      <xdr:rowOff>127000</xdr:rowOff>
    </xdr:from>
    <xdr:to>
      <xdr:col>26</xdr:col>
      <xdr:colOff>89647</xdr:colOff>
      <xdr:row>84</xdr:row>
      <xdr:rowOff>64433</xdr:rowOff>
    </xdr:to>
    <xdr:cxnSp macro="">
      <xdr:nvCxnSpPr>
        <xdr:cNvPr id="22" name="直線矢印コネクタ 21">
          <a:extLst>
            <a:ext uri="{FF2B5EF4-FFF2-40B4-BE49-F238E27FC236}">
              <a16:creationId xmlns:a16="http://schemas.microsoft.com/office/drawing/2014/main" id="{2E712631-5018-432A-B142-B2417084051D}"/>
            </a:ext>
          </a:extLst>
        </xdr:cNvPr>
        <xdr:cNvCxnSpPr>
          <a:stCxn id="17" idx="3"/>
        </xdr:cNvCxnSpPr>
      </xdr:nvCxnSpPr>
      <xdr:spPr bwMode="auto">
        <a:xfrm flipV="1">
          <a:off x="4238066" y="15703176"/>
          <a:ext cx="939052" cy="564963"/>
        </a:xfrm>
        <a:prstGeom prst="straightConnector1">
          <a:avLst/>
        </a:prstGeom>
        <a:solidFill>
          <a:srgbClr xmlns:mc="http://schemas.openxmlformats.org/markup-compatibility/2006" xmlns:a14="http://schemas.microsoft.com/office/drawing/2010/main" val="FFFFFF" mc:Ignorable="a14" a14:legacySpreadsheetColorIndex="65"/>
        </a:solidFill>
        <a:ln w="12700" cap="flat" cmpd="sng" algn="ctr">
          <a:solidFill>
            <a:srgbClr val="FFC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171823</xdr:colOff>
      <xdr:row>20</xdr:row>
      <xdr:rowOff>179294</xdr:rowOff>
    </xdr:from>
    <xdr:to>
      <xdr:col>3</xdr:col>
      <xdr:colOff>52293</xdr:colOff>
      <xdr:row>22</xdr:row>
      <xdr:rowOff>59765</xdr:rowOff>
    </xdr:to>
    <xdr:sp macro="" textlink="">
      <xdr:nvSpPr>
        <xdr:cNvPr id="10" name="円: 塗りつぶしなし 9">
          <a:extLst>
            <a:ext uri="{FF2B5EF4-FFF2-40B4-BE49-F238E27FC236}">
              <a16:creationId xmlns:a16="http://schemas.microsoft.com/office/drawing/2014/main" id="{BC8600BC-115A-4321-8747-A2F2E36E33A4}"/>
            </a:ext>
          </a:extLst>
        </xdr:cNvPr>
        <xdr:cNvSpPr/>
      </xdr:nvSpPr>
      <xdr:spPr>
        <a:xfrm>
          <a:off x="366058" y="3772647"/>
          <a:ext cx="268941" cy="268942"/>
        </a:xfrm>
        <a:prstGeom prst="donut">
          <a:avLst>
            <a:gd name="adj" fmla="val 7009"/>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2</xdr:col>
      <xdr:colOff>7470</xdr:colOff>
      <xdr:row>25</xdr:row>
      <xdr:rowOff>186765</xdr:rowOff>
    </xdr:from>
    <xdr:to>
      <xdr:col>3</xdr:col>
      <xdr:colOff>82176</xdr:colOff>
      <xdr:row>27</xdr:row>
      <xdr:rowOff>29883</xdr:rowOff>
    </xdr:to>
    <xdr:sp macro="" textlink="">
      <xdr:nvSpPr>
        <xdr:cNvPr id="12" name="円: 塗りつぶしなし 11">
          <a:extLst>
            <a:ext uri="{FF2B5EF4-FFF2-40B4-BE49-F238E27FC236}">
              <a16:creationId xmlns:a16="http://schemas.microsoft.com/office/drawing/2014/main" id="{C720AA6F-D0D5-4CD5-93B3-C80226118A0F}"/>
            </a:ext>
          </a:extLst>
        </xdr:cNvPr>
        <xdr:cNvSpPr/>
      </xdr:nvSpPr>
      <xdr:spPr>
        <a:xfrm>
          <a:off x="395941" y="4751294"/>
          <a:ext cx="268941" cy="268942"/>
        </a:xfrm>
        <a:prstGeom prst="donut">
          <a:avLst>
            <a:gd name="adj" fmla="val 7009"/>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1" Type="http://schemas.openxmlformats.org/officeDocument/2006/relationships/hyperlink" Target="https://www.omron-kenpo.org/system/data/etc/52/52_1.pdf"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61" Type="http://schemas.openxmlformats.org/officeDocument/2006/relationships/ctrlProp" Target="../ctrlProps/ctrlProp57.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3" Type="http://schemas.openxmlformats.org/officeDocument/2006/relationships/drawing" Target="../drawings/drawing2.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47" Type="http://schemas.openxmlformats.org/officeDocument/2006/relationships/ctrlProp" Target="../ctrlProps/ctrlProp105.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46" Type="http://schemas.openxmlformats.org/officeDocument/2006/relationships/ctrlProp" Target="../ctrlProps/ctrlProp104.xml"/><Relationship Id="rId2" Type="http://schemas.openxmlformats.org/officeDocument/2006/relationships/printerSettings" Target="../printerSettings/printerSettings2.bin"/><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hyperlink" Target="https://www.omron-kenpo.org/system/data/etc/52/52_1.pdf" TargetMode="External"/><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45" Type="http://schemas.openxmlformats.org/officeDocument/2006/relationships/ctrlProp" Target="../ctrlProps/ctrlProp103.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49" Type="http://schemas.openxmlformats.org/officeDocument/2006/relationships/ctrlProp" Target="../ctrlProps/ctrlProp107.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4" Type="http://schemas.openxmlformats.org/officeDocument/2006/relationships/ctrlProp" Target="../ctrlProps/ctrlProp102.xml"/><Relationship Id="rId4" Type="http://schemas.openxmlformats.org/officeDocument/2006/relationships/vmlDrawing" Target="../drawings/vmlDrawing2.v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43" Type="http://schemas.openxmlformats.org/officeDocument/2006/relationships/ctrlProp" Target="../ctrlProps/ctrlProp101.xml"/><Relationship Id="rId48" Type="http://schemas.openxmlformats.org/officeDocument/2006/relationships/ctrlProp" Target="../ctrlProps/ctrlProp106.xml"/><Relationship Id="rId8" Type="http://schemas.openxmlformats.org/officeDocument/2006/relationships/ctrlProp" Target="../ctrlProps/ctrlProp6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16.xml"/><Relationship Id="rId18" Type="http://schemas.openxmlformats.org/officeDocument/2006/relationships/ctrlProp" Target="../ctrlProps/ctrlProp121.xml"/><Relationship Id="rId26" Type="http://schemas.openxmlformats.org/officeDocument/2006/relationships/ctrlProp" Target="../ctrlProps/ctrlProp129.xml"/><Relationship Id="rId39" Type="http://schemas.openxmlformats.org/officeDocument/2006/relationships/ctrlProp" Target="../ctrlProps/ctrlProp142.xml"/><Relationship Id="rId3" Type="http://schemas.openxmlformats.org/officeDocument/2006/relationships/drawing" Target="../drawings/drawing3.xml"/><Relationship Id="rId21" Type="http://schemas.openxmlformats.org/officeDocument/2006/relationships/ctrlProp" Target="../ctrlProps/ctrlProp124.xml"/><Relationship Id="rId34" Type="http://schemas.openxmlformats.org/officeDocument/2006/relationships/ctrlProp" Target="../ctrlProps/ctrlProp137.xml"/><Relationship Id="rId42" Type="http://schemas.openxmlformats.org/officeDocument/2006/relationships/ctrlProp" Target="../ctrlProps/ctrlProp145.xml"/><Relationship Id="rId47" Type="http://schemas.openxmlformats.org/officeDocument/2006/relationships/ctrlProp" Target="../ctrlProps/ctrlProp150.xml"/><Relationship Id="rId7" Type="http://schemas.openxmlformats.org/officeDocument/2006/relationships/ctrlProp" Target="../ctrlProps/ctrlProp110.x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38" Type="http://schemas.openxmlformats.org/officeDocument/2006/relationships/ctrlProp" Target="../ctrlProps/ctrlProp141.xml"/><Relationship Id="rId46" Type="http://schemas.openxmlformats.org/officeDocument/2006/relationships/ctrlProp" Target="../ctrlProps/ctrlProp149.xml"/><Relationship Id="rId2" Type="http://schemas.openxmlformats.org/officeDocument/2006/relationships/printerSettings" Target="../printerSettings/printerSettings3.bin"/><Relationship Id="rId16" Type="http://schemas.openxmlformats.org/officeDocument/2006/relationships/ctrlProp" Target="../ctrlProps/ctrlProp119.xml"/><Relationship Id="rId20" Type="http://schemas.openxmlformats.org/officeDocument/2006/relationships/ctrlProp" Target="../ctrlProps/ctrlProp123.xml"/><Relationship Id="rId29" Type="http://schemas.openxmlformats.org/officeDocument/2006/relationships/ctrlProp" Target="../ctrlProps/ctrlProp132.xml"/><Relationship Id="rId41" Type="http://schemas.openxmlformats.org/officeDocument/2006/relationships/ctrlProp" Target="../ctrlProps/ctrlProp144.xml"/><Relationship Id="rId1" Type="http://schemas.openxmlformats.org/officeDocument/2006/relationships/hyperlink" Target="https://www.omron-kenpo.org/system/data/etc/52/52_1.pdf" TargetMode="External"/><Relationship Id="rId6" Type="http://schemas.openxmlformats.org/officeDocument/2006/relationships/ctrlProp" Target="../ctrlProps/ctrlProp109.xml"/><Relationship Id="rId11" Type="http://schemas.openxmlformats.org/officeDocument/2006/relationships/ctrlProp" Target="../ctrlProps/ctrlProp114.xml"/><Relationship Id="rId24" Type="http://schemas.openxmlformats.org/officeDocument/2006/relationships/ctrlProp" Target="../ctrlProps/ctrlProp127.xml"/><Relationship Id="rId32" Type="http://schemas.openxmlformats.org/officeDocument/2006/relationships/ctrlProp" Target="../ctrlProps/ctrlProp135.xml"/><Relationship Id="rId37" Type="http://schemas.openxmlformats.org/officeDocument/2006/relationships/ctrlProp" Target="../ctrlProps/ctrlProp140.xml"/><Relationship Id="rId40" Type="http://schemas.openxmlformats.org/officeDocument/2006/relationships/ctrlProp" Target="../ctrlProps/ctrlProp143.xml"/><Relationship Id="rId45" Type="http://schemas.openxmlformats.org/officeDocument/2006/relationships/ctrlProp" Target="../ctrlProps/ctrlProp148.xml"/><Relationship Id="rId5" Type="http://schemas.openxmlformats.org/officeDocument/2006/relationships/ctrlProp" Target="../ctrlProps/ctrlProp108.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36" Type="http://schemas.openxmlformats.org/officeDocument/2006/relationships/ctrlProp" Target="../ctrlProps/ctrlProp139.xml"/><Relationship Id="rId49" Type="http://schemas.openxmlformats.org/officeDocument/2006/relationships/ctrlProp" Target="../ctrlProps/ctrlProp152.xml"/><Relationship Id="rId10" Type="http://schemas.openxmlformats.org/officeDocument/2006/relationships/ctrlProp" Target="../ctrlProps/ctrlProp113.xml"/><Relationship Id="rId19" Type="http://schemas.openxmlformats.org/officeDocument/2006/relationships/ctrlProp" Target="../ctrlProps/ctrlProp122.xml"/><Relationship Id="rId31" Type="http://schemas.openxmlformats.org/officeDocument/2006/relationships/ctrlProp" Target="../ctrlProps/ctrlProp134.xml"/><Relationship Id="rId44" Type="http://schemas.openxmlformats.org/officeDocument/2006/relationships/ctrlProp" Target="../ctrlProps/ctrlProp147.xml"/><Relationship Id="rId4" Type="http://schemas.openxmlformats.org/officeDocument/2006/relationships/vmlDrawing" Target="../drawings/vmlDrawing3.vml"/><Relationship Id="rId9" Type="http://schemas.openxmlformats.org/officeDocument/2006/relationships/ctrlProp" Target="../ctrlProps/ctrlProp112.x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 Id="rId35" Type="http://schemas.openxmlformats.org/officeDocument/2006/relationships/ctrlProp" Target="../ctrlProps/ctrlProp138.xml"/><Relationship Id="rId43" Type="http://schemas.openxmlformats.org/officeDocument/2006/relationships/ctrlProp" Target="../ctrlProps/ctrlProp146.xml"/><Relationship Id="rId48" Type="http://schemas.openxmlformats.org/officeDocument/2006/relationships/ctrlProp" Target="../ctrlProps/ctrlProp151.xml"/><Relationship Id="rId8" Type="http://schemas.openxmlformats.org/officeDocument/2006/relationships/ctrlProp" Target="../ctrlProps/ctrlProp11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61.xml"/><Relationship Id="rId18" Type="http://schemas.openxmlformats.org/officeDocument/2006/relationships/ctrlProp" Target="../ctrlProps/ctrlProp166.xml"/><Relationship Id="rId26" Type="http://schemas.openxmlformats.org/officeDocument/2006/relationships/ctrlProp" Target="../ctrlProps/ctrlProp174.xml"/><Relationship Id="rId39" Type="http://schemas.openxmlformats.org/officeDocument/2006/relationships/ctrlProp" Target="../ctrlProps/ctrlProp187.xml"/><Relationship Id="rId3" Type="http://schemas.openxmlformats.org/officeDocument/2006/relationships/drawing" Target="../drawings/drawing4.xml"/><Relationship Id="rId21" Type="http://schemas.openxmlformats.org/officeDocument/2006/relationships/ctrlProp" Target="../ctrlProps/ctrlProp169.xml"/><Relationship Id="rId34" Type="http://schemas.openxmlformats.org/officeDocument/2006/relationships/ctrlProp" Target="../ctrlProps/ctrlProp182.xml"/><Relationship Id="rId42" Type="http://schemas.openxmlformats.org/officeDocument/2006/relationships/ctrlProp" Target="../ctrlProps/ctrlProp190.xml"/><Relationship Id="rId47" Type="http://schemas.openxmlformats.org/officeDocument/2006/relationships/ctrlProp" Target="../ctrlProps/ctrlProp195.xml"/><Relationship Id="rId7" Type="http://schemas.openxmlformats.org/officeDocument/2006/relationships/ctrlProp" Target="../ctrlProps/ctrlProp155.xml"/><Relationship Id="rId12" Type="http://schemas.openxmlformats.org/officeDocument/2006/relationships/ctrlProp" Target="../ctrlProps/ctrlProp160.xml"/><Relationship Id="rId17" Type="http://schemas.openxmlformats.org/officeDocument/2006/relationships/ctrlProp" Target="../ctrlProps/ctrlProp165.xml"/><Relationship Id="rId25" Type="http://schemas.openxmlformats.org/officeDocument/2006/relationships/ctrlProp" Target="../ctrlProps/ctrlProp173.xml"/><Relationship Id="rId33" Type="http://schemas.openxmlformats.org/officeDocument/2006/relationships/ctrlProp" Target="../ctrlProps/ctrlProp181.xml"/><Relationship Id="rId38" Type="http://schemas.openxmlformats.org/officeDocument/2006/relationships/ctrlProp" Target="../ctrlProps/ctrlProp186.xml"/><Relationship Id="rId46" Type="http://schemas.openxmlformats.org/officeDocument/2006/relationships/ctrlProp" Target="../ctrlProps/ctrlProp194.xml"/><Relationship Id="rId2" Type="http://schemas.openxmlformats.org/officeDocument/2006/relationships/printerSettings" Target="../printerSettings/printerSettings4.bin"/><Relationship Id="rId16" Type="http://schemas.openxmlformats.org/officeDocument/2006/relationships/ctrlProp" Target="../ctrlProps/ctrlProp164.xml"/><Relationship Id="rId20" Type="http://schemas.openxmlformats.org/officeDocument/2006/relationships/ctrlProp" Target="../ctrlProps/ctrlProp168.xml"/><Relationship Id="rId29" Type="http://schemas.openxmlformats.org/officeDocument/2006/relationships/ctrlProp" Target="../ctrlProps/ctrlProp177.xml"/><Relationship Id="rId41" Type="http://schemas.openxmlformats.org/officeDocument/2006/relationships/ctrlProp" Target="../ctrlProps/ctrlProp189.xml"/><Relationship Id="rId1" Type="http://schemas.openxmlformats.org/officeDocument/2006/relationships/hyperlink" Target="https://www.omron-kenpo.org/system/data/etc/52/52_1.pdf" TargetMode="External"/><Relationship Id="rId6" Type="http://schemas.openxmlformats.org/officeDocument/2006/relationships/ctrlProp" Target="../ctrlProps/ctrlProp154.xml"/><Relationship Id="rId11" Type="http://schemas.openxmlformats.org/officeDocument/2006/relationships/ctrlProp" Target="../ctrlProps/ctrlProp159.xml"/><Relationship Id="rId24" Type="http://schemas.openxmlformats.org/officeDocument/2006/relationships/ctrlProp" Target="../ctrlProps/ctrlProp172.xml"/><Relationship Id="rId32" Type="http://schemas.openxmlformats.org/officeDocument/2006/relationships/ctrlProp" Target="../ctrlProps/ctrlProp180.xml"/><Relationship Id="rId37" Type="http://schemas.openxmlformats.org/officeDocument/2006/relationships/ctrlProp" Target="../ctrlProps/ctrlProp185.xml"/><Relationship Id="rId40" Type="http://schemas.openxmlformats.org/officeDocument/2006/relationships/ctrlProp" Target="../ctrlProps/ctrlProp188.xml"/><Relationship Id="rId45" Type="http://schemas.openxmlformats.org/officeDocument/2006/relationships/ctrlProp" Target="../ctrlProps/ctrlProp193.xml"/><Relationship Id="rId5" Type="http://schemas.openxmlformats.org/officeDocument/2006/relationships/ctrlProp" Target="../ctrlProps/ctrlProp153.xml"/><Relationship Id="rId15" Type="http://schemas.openxmlformats.org/officeDocument/2006/relationships/ctrlProp" Target="../ctrlProps/ctrlProp163.xml"/><Relationship Id="rId23" Type="http://schemas.openxmlformats.org/officeDocument/2006/relationships/ctrlProp" Target="../ctrlProps/ctrlProp171.xml"/><Relationship Id="rId28" Type="http://schemas.openxmlformats.org/officeDocument/2006/relationships/ctrlProp" Target="../ctrlProps/ctrlProp176.xml"/><Relationship Id="rId36" Type="http://schemas.openxmlformats.org/officeDocument/2006/relationships/ctrlProp" Target="../ctrlProps/ctrlProp184.xml"/><Relationship Id="rId49" Type="http://schemas.openxmlformats.org/officeDocument/2006/relationships/ctrlProp" Target="../ctrlProps/ctrlProp197.xml"/><Relationship Id="rId10" Type="http://schemas.openxmlformats.org/officeDocument/2006/relationships/ctrlProp" Target="../ctrlProps/ctrlProp158.xml"/><Relationship Id="rId19" Type="http://schemas.openxmlformats.org/officeDocument/2006/relationships/ctrlProp" Target="../ctrlProps/ctrlProp167.xml"/><Relationship Id="rId31" Type="http://schemas.openxmlformats.org/officeDocument/2006/relationships/ctrlProp" Target="../ctrlProps/ctrlProp179.xml"/><Relationship Id="rId44" Type="http://schemas.openxmlformats.org/officeDocument/2006/relationships/ctrlProp" Target="../ctrlProps/ctrlProp192.xml"/><Relationship Id="rId4" Type="http://schemas.openxmlformats.org/officeDocument/2006/relationships/vmlDrawing" Target="../drawings/vmlDrawing4.vml"/><Relationship Id="rId9" Type="http://schemas.openxmlformats.org/officeDocument/2006/relationships/ctrlProp" Target="../ctrlProps/ctrlProp157.xml"/><Relationship Id="rId14" Type="http://schemas.openxmlformats.org/officeDocument/2006/relationships/ctrlProp" Target="../ctrlProps/ctrlProp162.xml"/><Relationship Id="rId22" Type="http://schemas.openxmlformats.org/officeDocument/2006/relationships/ctrlProp" Target="../ctrlProps/ctrlProp170.xml"/><Relationship Id="rId27" Type="http://schemas.openxmlformats.org/officeDocument/2006/relationships/ctrlProp" Target="../ctrlProps/ctrlProp175.xml"/><Relationship Id="rId30" Type="http://schemas.openxmlformats.org/officeDocument/2006/relationships/ctrlProp" Target="../ctrlProps/ctrlProp178.xml"/><Relationship Id="rId35" Type="http://schemas.openxmlformats.org/officeDocument/2006/relationships/ctrlProp" Target="../ctrlProps/ctrlProp183.xml"/><Relationship Id="rId43" Type="http://schemas.openxmlformats.org/officeDocument/2006/relationships/ctrlProp" Target="../ctrlProps/ctrlProp191.xml"/><Relationship Id="rId48" Type="http://schemas.openxmlformats.org/officeDocument/2006/relationships/ctrlProp" Target="../ctrlProps/ctrlProp196.xml"/><Relationship Id="rId8" Type="http://schemas.openxmlformats.org/officeDocument/2006/relationships/ctrlProp" Target="../ctrlProps/ctrlProp1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42215-043F-4504-B949-DADB1AF31FD5}">
  <sheetPr codeName="Sheet1">
    <pageSetUpPr fitToPage="1"/>
  </sheetPr>
  <dimension ref="B1:BB126"/>
  <sheetViews>
    <sheetView showGridLines="0" tabSelected="1" zoomScaleNormal="100" zoomScaleSheetLayoutView="115" workbookViewId="0">
      <selection activeCell="AA8" sqref="AA8:AM9"/>
    </sheetView>
  </sheetViews>
  <sheetFormatPr defaultRowHeight="18" x14ac:dyDescent="0.55000000000000004"/>
  <cols>
    <col min="1" max="21" width="2.58203125" customWidth="1"/>
    <col min="22" max="22" width="3" customWidth="1"/>
    <col min="23" max="42" width="2.58203125" style="10" customWidth="1"/>
    <col min="43" max="43" width="3.58203125" style="10" customWidth="1"/>
    <col min="44" max="44" width="2.58203125" style="10" customWidth="1"/>
    <col min="45" max="45" width="38.08203125" style="10" customWidth="1"/>
    <col min="46" max="46" width="8.58203125" style="107" customWidth="1"/>
    <col min="47" max="54" width="8.58203125" style="107"/>
  </cols>
  <sheetData>
    <row r="1" spans="2:54" ht="5.5" customHeight="1" thickBot="1" x14ac:dyDescent="0.6"/>
    <row r="2" spans="2:54" ht="18.5" thickBot="1" x14ac:dyDescent="0.6">
      <c r="C2" t="s">
        <v>0</v>
      </c>
      <c r="AG2" s="215" t="s">
        <v>90</v>
      </c>
      <c r="AH2" s="216"/>
      <c r="AI2" s="216"/>
      <c r="AJ2" s="216"/>
      <c r="AK2" s="216"/>
      <c r="AL2" s="216"/>
      <c r="AM2" s="216"/>
      <c r="AN2" s="216"/>
      <c r="AO2" s="216"/>
      <c r="AP2" s="217"/>
      <c r="AS2" s="38"/>
    </row>
    <row r="3" spans="2:54" ht="22.5" x14ac:dyDescent="0.55000000000000004">
      <c r="C3" s="268" t="s">
        <v>1</v>
      </c>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S3" s="38"/>
    </row>
    <row r="4" spans="2:54" ht="6" customHeight="1" x14ac:dyDescent="0.55000000000000004">
      <c r="AS4" s="38"/>
    </row>
    <row r="5" spans="2:54" ht="15" customHeight="1" x14ac:dyDescent="0.55000000000000004">
      <c r="C5" s="22" t="s">
        <v>76</v>
      </c>
      <c r="D5" s="80"/>
      <c r="AS5" s="38"/>
    </row>
    <row r="6" spans="2:54" ht="15" customHeight="1" x14ac:dyDescent="0.55000000000000004">
      <c r="C6" s="22" t="s">
        <v>77</v>
      </c>
      <c r="D6" s="80"/>
      <c r="AS6" s="38"/>
    </row>
    <row r="7" spans="2:54" ht="3.5" customHeight="1" x14ac:dyDescent="0.55000000000000004">
      <c r="C7" s="22"/>
      <c r="D7" s="80"/>
      <c r="AS7" s="38"/>
    </row>
    <row r="8" spans="2:54" ht="15" customHeight="1" x14ac:dyDescent="0.55000000000000004">
      <c r="D8" s="80"/>
      <c r="AA8" s="281"/>
      <c r="AB8" s="281"/>
      <c r="AC8" s="281"/>
      <c r="AD8" s="281"/>
      <c r="AE8" s="281"/>
      <c r="AF8" s="281"/>
      <c r="AG8" s="281"/>
      <c r="AH8" s="281"/>
      <c r="AI8" s="281"/>
      <c r="AJ8" s="281"/>
      <c r="AK8" s="281"/>
      <c r="AL8" s="281"/>
      <c r="AM8" s="281"/>
      <c r="AN8" s="288" t="s">
        <v>2</v>
      </c>
      <c r="AO8" s="288"/>
      <c r="AS8" s="258" t="s">
        <v>3</v>
      </c>
    </row>
    <row r="9" spans="2:54" s="22" customFormat="1" ht="15" customHeight="1" x14ac:dyDescent="0.55000000000000004">
      <c r="F9" s="22" t="s">
        <v>4</v>
      </c>
      <c r="K9" s="7" t="s">
        <v>5</v>
      </c>
      <c r="L9" s="7"/>
      <c r="M9" s="240"/>
      <c r="N9" s="240"/>
      <c r="O9" s="7" t="s">
        <v>6</v>
      </c>
      <c r="P9" s="240"/>
      <c r="Q9" s="240"/>
      <c r="R9" s="7" t="s">
        <v>7</v>
      </c>
      <c r="S9" s="240"/>
      <c r="T9" s="240"/>
      <c r="U9" s="7" t="s">
        <v>8</v>
      </c>
      <c r="V9" s="7"/>
      <c r="W9" s="17" t="s">
        <v>9</v>
      </c>
      <c r="X9" s="17"/>
      <c r="Y9" s="17"/>
      <c r="Z9" s="17"/>
      <c r="AA9" s="280"/>
      <c r="AB9" s="280"/>
      <c r="AC9" s="280"/>
      <c r="AD9" s="280"/>
      <c r="AE9" s="280"/>
      <c r="AF9" s="280"/>
      <c r="AG9" s="280"/>
      <c r="AH9" s="280"/>
      <c r="AI9" s="280"/>
      <c r="AJ9" s="280"/>
      <c r="AK9" s="280"/>
      <c r="AL9" s="280"/>
      <c r="AM9" s="280"/>
      <c r="AN9" s="289"/>
      <c r="AO9" s="289"/>
      <c r="AP9" s="10"/>
      <c r="AQ9" s="10"/>
      <c r="AR9" s="10"/>
      <c r="AS9" s="258"/>
      <c r="AT9" s="107"/>
      <c r="AU9" s="107"/>
      <c r="AV9" s="107"/>
      <c r="AW9" s="107"/>
      <c r="AX9" s="107"/>
      <c r="AY9" s="107"/>
      <c r="AZ9" s="107"/>
      <c r="BA9" s="107"/>
      <c r="BB9" s="107"/>
    </row>
    <row r="10" spans="2:54" ht="11.9" customHeight="1" x14ac:dyDescent="0.55000000000000004">
      <c r="AK10" s="282" t="s">
        <v>10</v>
      </c>
      <c r="AL10" s="282"/>
      <c r="AM10" s="282"/>
      <c r="AN10" s="282"/>
      <c r="AO10" s="282"/>
      <c r="AP10" s="282"/>
      <c r="AQ10" s="282"/>
      <c r="AS10" s="38"/>
    </row>
    <row r="11" spans="2:54" ht="5" customHeight="1" x14ac:dyDescent="0.55000000000000004">
      <c r="AK11" s="164"/>
      <c r="AL11" s="164"/>
      <c r="AM11" s="164"/>
      <c r="AN11" s="164"/>
      <c r="AO11" s="164"/>
      <c r="AP11" s="164"/>
      <c r="AQ11" s="164"/>
      <c r="AS11" s="38"/>
    </row>
    <row r="12" spans="2:54" ht="26.5" customHeight="1" x14ac:dyDescent="0.55000000000000004">
      <c r="C12" s="21" t="s">
        <v>11</v>
      </c>
      <c r="D12" s="4"/>
      <c r="E12" s="4"/>
      <c r="F12" s="4"/>
      <c r="G12" s="4"/>
      <c r="H12" s="4"/>
      <c r="I12" s="4"/>
      <c r="J12" s="280"/>
      <c r="K12" s="280"/>
      <c r="L12" s="280"/>
      <c r="M12" s="280"/>
      <c r="N12" s="280"/>
      <c r="O12" s="280"/>
      <c r="P12" s="280"/>
      <c r="Q12" s="280"/>
      <c r="R12" s="280"/>
      <c r="S12" s="280"/>
      <c r="T12" s="280"/>
      <c r="U12" s="280"/>
      <c r="V12" s="280"/>
      <c r="X12" s="271" t="s">
        <v>12</v>
      </c>
      <c r="Y12" s="271"/>
      <c r="Z12" s="271"/>
      <c r="AA12" s="281"/>
      <c r="AB12" s="281"/>
      <c r="AC12" s="281"/>
      <c r="AD12" s="281"/>
      <c r="AE12" s="10" t="s">
        <v>13</v>
      </c>
      <c r="AG12" s="271" t="s">
        <v>14</v>
      </c>
      <c r="AH12" s="271"/>
      <c r="AI12" s="271"/>
      <c r="AJ12" s="281"/>
      <c r="AK12" s="281"/>
      <c r="AL12" s="281"/>
      <c r="AM12" s="281"/>
      <c r="AN12" s="10" t="s">
        <v>15</v>
      </c>
      <c r="AO12" s="10" t="s">
        <v>13</v>
      </c>
      <c r="AS12" s="59" t="str">
        <f>IF(OR(J12="",AA12="",AJ12=""),"子の氏名・続柄・年齢を入力してください！","")</f>
        <v>子の氏名・続柄・年齢を入力してください！</v>
      </c>
    </row>
    <row r="13" spans="2:54" ht="6" customHeight="1" thickBot="1" x14ac:dyDescent="0.6">
      <c r="AN13" s="77"/>
      <c r="AS13" s="38"/>
    </row>
    <row r="14" spans="2:54" ht="15" customHeight="1" x14ac:dyDescent="0.55000000000000004">
      <c r="B14" s="189" t="s">
        <v>16</v>
      </c>
      <c r="C14" s="81" t="s">
        <v>17</v>
      </c>
      <c r="D14" s="82"/>
      <c r="E14" s="82"/>
      <c r="F14" s="82"/>
      <c r="G14" s="82"/>
      <c r="H14" s="82"/>
      <c r="I14" s="82"/>
      <c r="J14" s="82"/>
      <c r="K14" s="82"/>
      <c r="L14" s="82"/>
      <c r="M14" s="82"/>
      <c r="N14" s="82"/>
      <c r="O14" s="82"/>
      <c r="P14" s="82"/>
      <c r="Q14" s="82"/>
      <c r="R14" s="82"/>
      <c r="S14" s="82"/>
      <c r="T14" s="82"/>
      <c r="U14" s="82"/>
      <c r="V14" s="82"/>
      <c r="W14" s="83"/>
      <c r="X14" s="83"/>
      <c r="Y14" s="83"/>
      <c r="Z14" s="83"/>
      <c r="AA14" s="83"/>
      <c r="AB14" s="83"/>
      <c r="AC14" s="83"/>
      <c r="AD14" s="83"/>
      <c r="AE14" s="83"/>
      <c r="AF14" s="83"/>
      <c r="AG14" s="83"/>
      <c r="AH14" s="83"/>
      <c r="AI14" s="83"/>
      <c r="AJ14" s="83"/>
      <c r="AK14" s="83"/>
      <c r="AL14" s="83"/>
      <c r="AM14" s="83"/>
      <c r="AN14" s="83"/>
      <c r="AO14" s="83"/>
      <c r="AP14" s="83"/>
      <c r="AQ14" s="84"/>
      <c r="AS14" s="38"/>
    </row>
    <row r="15" spans="2:54" ht="15" customHeight="1" x14ac:dyDescent="0.55000000000000004">
      <c r="B15" s="190"/>
      <c r="C15" s="276"/>
      <c r="D15" s="277"/>
      <c r="E15" s="277"/>
      <c r="F15" s="277"/>
      <c r="G15" s="277"/>
      <c r="H15" s="277"/>
      <c r="I15" s="277"/>
      <c r="J15" s="277"/>
      <c r="K15" s="277"/>
      <c r="L15" s="277"/>
      <c r="M15" s="277"/>
      <c r="N15" s="277"/>
      <c r="O15" s="277"/>
      <c r="P15" s="277"/>
      <c r="Q15" s="277"/>
      <c r="R15" s="277"/>
      <c r="S15" s="277"/>
      <c r="T15" s="277"/>
      <c r="U15" s="277"/>
      <c r="V15" s="277"/>
      <c r="W15" s="278" t="s">
        <v>18</v>
      </c>
      <c r="X15" s="278"/>
      <c r="Y15" s="278"/>
      <c r="Z15" s="278"/>
      <c r="AA15" s="278"/>
      <c r="AB15" s="278"/>
      <c r="AC15" s="278"/>
      <c r="AD15" s="278"/>
      <c r="AE15" s="278"/>
      <c r="AF15" s="278"/>
      <c r="AG15" s="278"/>
      <c r="AH15" s="278"/>
      <c r="AI15" s="278"/>
      <c r="AJ15" s="278"/>
      <c r="AK15" s="278"/>
      <c r="AL15" s="278"/>
      <c r="AM15" s="278"/>
      <c r="AN15" s="278"/>
      <c r="AO15" s="278"/>
      <c r="AP15" s="278"/>
      <c r="AQ15" s="279"/>
      <c r="AS15" s="38"/>
    </row>
    <row r="16" spans="2:54" ht="15" customHeight="1" x14ac:dyDescent="0.55000000000000004">
      <c r="B16" s="190"/>
      <c r="C16" s="118">
        <v>0</v>
      </c>
      <c r="D16" s="1"/>
      <c r="E16" s="1"/>
      <c r="F16" s="1"/>
      <c r="G16" s="1"/>
      <c r="H16" s="1"/>
      <c r="I16" s="1"/>
      <c r="J16" s="1"/>
      <c r="K16" s="1"/>
      <c r="L16" s="1"/>
      <c r="M16" s="1"/>
      <c r="N16" s="1"/>
      <c r="O16" s="1"/>
      <c r="P16" s="1"/>
      <c r="Q16" s="1"/>
      <c r="R16" s="1"/>
      <c r="S16" s="1"/>
      <c r="T16" s="1"/>
      <c r="U16" s="1"/>
      <c r="V16" s="2"/>
      <c r="W16" s="283" t="s">
        <v>81</v>
      </c>
      <c r="X16" s="284"/>
      <c r="Y16" s="284"/>
      <c r="Z16" s="284"/>
      <c r="AA16" s="284"/>
      <c r="AB16" s="284"/>
      <c r="AC16" s="284"/>
      <c r="AD16" s="284"/>
      <c r="AE16" s="284"/>
      <c r="AF16" s="284"/>
      <c r="AG16" s="284"/>
      <c r="AH16" s="284"/>
      <c r="AI16" s="284"/>
      <c r="AJ16" s="284"/>
      <c r="AK16" s="284"/>
      <c r="AL16" s="284"/>
      <c r="AM16" s="284"/>
      <c r="AN16" s="284"/>
      <c r="AO16" s="284"/>
      <c r="AP16" s="284"/>
      <c r="AQ16" s="285"/>
      <c r="AS16" s="38"/>
    </row>
    <row r="17" spans="2:54" ht="15" customHeight="1" x14ac:dyDescent="0.55000000000000004">
      <c r="B17" s="190"/>
      <c r="C17" s="117"/>
      <c r="V17" s="3"/>
      <c r="W17" s="135" t="s">
        <v>103</v>
      </c>
      <c r="X17" s="25"/>
      <c r="Y17" s="25"/>
      <c r="Z17" s="25"/>
      <c r="AA17" s="25"/>
      <c r="AB17" s="25"/>
      <c r="AC17" s="25"/>
      <c r="AD17" s="25"/>
      <c r="AE17" s="25"/>
      <c r="AF17" s="25"/>
      <c r="AG17" s="25"/>
      <c r="AH17" s="25"/>
      <c r="AI17" s="25"/>
      <c r="AJ17" s="25"/>
      <c r="AK17" s="25"/>
      <c r="AL17" s="25"/>
      <c r="AM17" s="25"/>
      <c r="AN17" s="25"/>
      <c r="AO17" s="25"/>
      <c r="AP17" s="25"/>
      <c r="AQ17" s="86"/>
      <c r="AS17" s="38"/>
    </row>
    <row r="18" spans="2:54" ht="15" customHeight="1" x14ac:dyDescent="0.55000000000000004">
      <c r="B18" s="190"/>
      <c r="C18" s="117"/>
      <c r="V18" s="3"/>
      <c r="W18" s="14" t="str">
        <f>IF(C16=3,"学生証または在学証明書（写）_氏名、学校名、有効期間記載のもの","")</f>
        <v/>
      </c>
      <c r="AQ18" s="67"/>
      <c r="AS18" s="38"/>
    </row>
    <row r="19" spans="2:54" ht="15" customHeight="1" x14ac:dyDescent="0.55000000000000004">
      <c r="B19" s="190"/>
      <c r="C19" s="117"/>
      <c r="I19" s="194" t="str">
        <f>IF(AND(C19=TRUE,OR(J20="",J21="")),"以下入力してください!","")</f>
        <v/>
      </c>
      <c r="J19" s="194"/>
      <c r="K19" s="194"/>
      <c r="L19" s="194"/>
      <c r="M19" s="194"/>
      <c r="N19" s="194"/>
      <c r="O19" s="194"/>
      <c r="P19" s="194"/>
      <c r="Q19" s="194"/>
      <c r="R19" s="194"/>
      <c r="S19" s="194"/>
      <c r="T19" s="194"/>
      <c r="U19" s="194"/>
      <c r="V19" s="3"/>
      <c r="W19" s="14" t="str">
        <f>IF(C16=4,"送金証明書類（ATM控・通帳写し、現金書留の控等（写））","")</f>
        <v/>
      </c>
      <c r="AQ19" s="67"/>
      <c r="AS19" s="38"/>
    </row>
    <row r="20" spans="2:54" ht="15" customHeight="1" x14ac:dyDescent="0.55000000000000004">
      <c r="B20" s="190"/>
      <c r="C20" s="270" t="s">
        <v>19</v>
      </c>
      <c r="D20" s="271"/>
      <c r="E20" s="271"/>
      <c r="F20" s="271"/>
      <c r="G20" s="271"/>
      <c r="H20" s="271"/>
      <c r="I20" s="271"/>
      <c r="J20" s="274"/>
      <c r="K20" s="274"/>
      <c r="L20" s="274"/>
      <c r="M20" s="274"/>
      <c r="N20" s="274"/>
      <c r="O20" s="274"/>
      <c r="P20" s="274"/>
      <c r="Q20" s="274"/>
      <c r="R20" s="274"/>
      <c r="S20" s="274"/>
      <c r="T20" s="274"/>
      <c r="U20" s="274"/>
      <c r="V20" s="6" t="s">
        <v>13</v>
      </c>
      <c r="W20" s="19" t="str">
        <f>IF(C19=TRUE,"※手渡しは認められません。","")</f>
        <v/>
      </c>
      <c r="AQ20" s="67"/>
      <c r="AS20" s="38"/>
    </row>
    <row r="21" spans="2:54" ht="15" customHeight="1" x14ac:dyDescent="0.55000000000000004">
      <c r="B21" s="190"/>
      <c r="C21" s="272" t="s">
        <v>20</v>
      </c>
      <c r="D21" s="273"/>
      <c r="E21" s="273"/>
      <c r="F21" s="273"/>
      <c r="G21" s="273"/>
      <c r="H21" s="273"/>
      <c r="I21" s="273"/>
      <c r="J21" s="275"/>
      <c r="K21" s="275"/>
      <c r="L21" s="275"/>
      <c r="M21" s="275"/>
      <c r="N21" s="275"/>
      <c r="O21" s="275"/>
      <c r="P21" s="275"/>
      <c r="Q21" s="7" t="s">
        <v>21</v>
      </c>
      <c r="R21" s="7"/>
      <c r="S21" s="7"/>
      <c r="T21" s="7"/>
      <c r="U21" s="7"/>
      <c r="V21" s="8"/>
      <c r="W21" s="20" t="str">
        <f>IF(C19=TRUE,"※継続した送金が確認できない場合は認定できません。","")</f>
        <v/>
      </c>
      <c r="X21" s="17"/>
      <c r="Y21" s="17"/>
      <c r="Z21" s="17"/>
      <c r="AA21" s="17"/>
      <c r="AB21" s="17"/>
      <c r="AC21" s="17"/>
      <c r="AD21" s="17"/>
      <c r="AE21" s="17"/>
      <c r="AF21" s="17"/>
      <c r="AG21" s="17"/>
      <c r="AH21" s="17"/>
      <c r="AI21" s="17"/>
      <c r="AJ21" s="17"/>
      <c r="AK21" s="17"/>
      <c r="AL21" s="17"/>
      <c r="AM21" s="17"/>
      <c r="AN21" s="17"/>
      <c r="AO21" s="17"/>
      <c r="AP21" s="17"/>
      <c r="AQ21" s="85"/>
      <c r="AS21" s="38"/>
    </row>
    <row r="22" spans="2:54" ht="15" customHeight="1" x14ac:dyDescent="0.55000000000000004">
      <c r="B22" s="190"/>
      <c r="C22" s="27" t="s">
        <v>22</v>
      </c>
      <c r="D22" s="28"/>
      <c r="E22" s="28"/>
      <c r="F22" s="28"/>
      <c r="G22" s="28"/>
      <c r="H22" s="28"/>
      <c r="I22" s="28"/>
      <c r="J22" s="28"/>
      <c r="K22" s="28"/>
      <c r="L22" s="28"/>
      <c r="M22" s="28"/>
      <c r="N22" s="28"/>
      <c r="O22" s="28"/>
      <c r="P22" s="28"/>
      <c r="Q22" s="28"/>
      <c r="R22" s="28"/>
      <c r="S22" s="28"/>
      <c r="T22" s="28"/>
      <c r="U22" s="28"/>
      <c r="V22" s="28"/>
      <c r="W22" s="263" t="str">
        <f>IF(C23&gt;0,"","以下からどれか１つ選択してください！")</f>
        <v>以下からどれか１つ選択してください！</v>
      </c>
      <c r="X22" s="263"/>
      <c r="Y22" s="263"/>
      <c r="Z22" s="263"/>
      <c r="AA22" s="263"/>
      <c r="AB22" s="263"/>
      <c r="AC22" s="263"/>
      <c r="AD22" s="263"/>
      <c r="AE22" s="263"/>
      <c r="AF22" s="263"/>
      <c r="AG22" s="263"/>
      <c r="AH22" s="263"/>
      <c r="AI22" s="263"/>
      <c r="AJ22" s="29"/>
      <c r="AK22" s="29"/>
      <c r="AL22" s="29"/>
      <c r="AM22" s="29"/>
      <c r="AN22" s="29"/>
      <c r="AO22" s="29"/>
      <c r="AP22" s="29"/>
      <c r="AQ22" s="64"/>
      <c r="AS22" s="38"/>
    </row>
    <row r="23" spans="2:54" ht="15" customHeight="1" x14ac:dyDescent="0.55000000000000004">
      <c r="B23" s="190"/>
      <c r="C23" s="119">
        <v>0</v>
      </c>
      <c r="AQ23" s="67"/>
      <c r="AS23" s="38"/>
    </row>
    <row r="24" spans="2:54" ht="15" customHeight="1" x14ac:dyDescent="0.55000000000000004">
      <c r="B24" s="190"/>
      <c r="C24" s="119"/>
      <c r="AQ24" s="67"/>
      <c r="AS24" s="38"/>
    </row>
    <row r="25" spans="2:54" ht="15" customHeight="1" x14ac:dyDescent="0.55000000000000004">
      <c r="B25" s="190"/>
      <c r="C25" s="119"/>
      <c r="AQ25" s="67"/>
      <c r="AS25" s="38"/>
    </row>
    <row r="26" spans="2:54" ht="15" customHeight="1" x14ac:dyDescent="0.55000000000000004">
      <c r="B26" s="190"/>
      <c r="C26" s="9"/>
      <c r="D26" s="4" t="s">
        <v>23</v>
      </c>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17" t="s">
        <v>13</v>
      </c>
      <c r="AQ26" s="85"/>
      <c r="AS26" s="38"/>
    </row>
    <row r="27" spans="2:54" s="22" customFormat="1" ht="15" customHeight="1" x14ac:dyDescent="0.55000000000000004">
      <c r="B27" s="190"/>
      <c r="C27" s="27" t="s">
        <v>96</v>
      </c>
      <c r="D27" s="31"/>
      <c r="E27" s="31"/>
      <c r="F27" s="31"/>
      <c r="G27" s="31"/>
      <c r="H27" s="31"/>
      <c r="I27" s="31"/>
      <c r="J27" s="31"/>
      <c r="K27" s="31"/>
      <c r="L27" s="31"/>
      <c r="M27" s="31"/>
      <c r="N27" s="31"/>
      <c r="O27" s="31"/>
      <c r="P27" s="31"/>
      <c r="Q27" s="31"/>
      <c r="R27" s="31"/>
      <c r="S27" s="31"/>
      <c r="T27" s="31"/>
      <c r="U27" s="31"/>
      <c r="V27" s="31"/>
      <c r="W27" s="263" t="str">
        <f>IF(C28&gt;0,"","以下からどれか１つ選択してください！")</f>
        <v>以下からどれか１つ選択してください！</v>
      </c>
      <c r="X27" s="263"/>
      <c r="Y27" s="263"/>
      <c r="Z27" s="263"/>
      <c r="AA27" s="263"/>
      <c r="AB27" s="263"/>
      <c r="AC27" s="263"/>
      <c r="AD27" s="263"/>
      <c r="AE27" s="263"/>
      <c r="AF27" s="263"/>
      <c r="AG27" s="263"/>
      <c r="AH27" s="263"/>
      <c r="AI27" s="263"/>
      <c r="AJ27" s="29"/>
      <c r="AK27" s="29"/>
      <c r="AL27" s="29"/>
      <c r="AM27" s="29"/>
      <c r="AN27" s="29"/>
      <c r="AO27" s="29"/>
      <c r="AP27" s="29"/>
      <c r="AQ27" s="64"/>
      <c r="AR27" s="10"/>
      <c r="AS27" s="38"/>
      <c r="AT27" s="107"/>
      <c r="AU27" s="107"/>
      <c r="AV27" s="107"/>
      <c r="AW27" s="107"/>
      <c r="AX27" s="107"/>
      <c r="AY27" s="107"/>
      <c r="AZ27" s="107"/>
      <c r="BA27" s="107"/>
      <c r="BB27" s="107"/>
    </row>
    <row r="28" spans="2:54" x14ac:dyDescent="0.55000000000000004">
      <c r="B28" s="190"/>
      <c r="C28" s="177">
        <v>0</v>
      </c>
      <c r="N28" s="80" t="s">
        <v>97</v>
      </c>
      <c r="V28" s="218"/>
      <c r="W28" s="218"/>
      <c r="X28" s="165" t="s">
        <v>98</v>
      </c>
      <c r="Y28" s="218"/>
      <c r="Z28" s="218"/>
      <c r="AA28" s="218"/>
      <c r="AB28" s="218"/>
      <c r="AC28" s="10" t="s">
        <v>99</v>
      </c>
      <c r="AR28" s="148"/>
      <c r="AS28" s="38"/>
    </row>
    <row r="29" spans="2:54" ht="15" customHeight="1" x14ac:dyDescent="0.55000000000000004">
      <c r="B29" s="190"/>
      <c r="C29" s="120"/>
      <c r="AQ29" s="67"/>
      <c r="AS29" s="38"/>
    </row>
    <row r="30" spans="2:54" ht="15" customHeight="1" x14ac:dyDescent="0.55000000000000004">
      <c r="B30" s="190"/>
      <c r="C30" s="120"/>
      <c r="AQ30" s="67"/>
      <c r="AS30" s="38"/>
    </row>
    <row r="31" spans="2:54" ht="15" customHeight="1" x14ac:dyDescent="0.55000000000000004">
      <c r="B31" s="190"/>
      <c r="C31" s="120"/>
      <c r="AQ31" s="67"/>
      <c r="AS31" s="38"/>
    </row>
    <row r="32" spans="2:54" ht="15" customHeight="1" x14ac:dyDescent="0.55000000000000004">
      <c r="B32" s="190"/>
      <c r="C32" s="120">
        <v>0</v>
      </c>
      <c r="D32" s="129" t="b">
        <v>0</v>
      </c>
      <c r="N32" s="220" t="s">
        <v>25</v>
      </c>
      <c r="O32" s="220"/>
      <c r="P32" s="220"/>
      <c r="Q32" s="220" t="s">
        <v>5</v>
      </c>
      <c r="R32" s="220"/>
      <c r="S32" s="221"/>
      <c r="T32" s="221"/>
      <c r="U32" s="22" t="s">
        <v>6</v>
      </c>
      <c r="V32" s="221"/>
      <c r="W32" s="221"/>
      <c r="X32" s="22" t="s">
        <v>7</v>
      </c>
      <c r="Y32" s="221"/>
      <c r="Z32" s="221"/>
      <c r="AA32" s="22" t="s">
        <v>8</v>
      </c>
      <c r="AB32" s="22" t="s">
        <v>13</v>
      </c>
      <c r="AC32" s="22"/>
      <c r="AE32" s="222" t="str">
        <f>IF(C31=FALSE,"",IF(COUNTIF(D32:D33,"TRUE")=1,"","｝どれかを選択してください！"))</f>
        <v/>
      </c>
      <c r="AF32" s="222"/>
      <c r="AG32" s="222"/>
      <c r="AH32" s="222"/>
      <c r="AI32" s="222"/>
      <c r="AJ32" s="222"/>
      <c r="AK32" s="222"/>
      <c r="AL32" s="222"/>
      <c r="AM32" s="222"/>
      <c r="AN32" s="222"/>
      <c r="AO32" s="222"/>
      <c r="AP32" s="222"/>
      <c r="AQ32" s="223"/>
      <c r="AS32" s="38"/>
    </row>
    <row r="33" spans="2:54" ht="15" customHeight="1" x14ac:dyDescent="0.55000000000000004">
      <c r="B33" s="190"/>
      <c r="C33" s="120"/>
      <c r="D33" s="129" t="b">
        <v>1</v>
      </c>
      <c r="AB33" s="37"/>
      <c r="AC33" s="37"/>
      <c r="AD33" s="37"/>
      <c r="AE33" s="222"/>
      <c r="AF33" s="222"/>
      <c r="AG33" s="222"/>
      <c r="AH33" s="222"/>
      <c r="AI33" s="222"/>
      <c r="AJ33" s="222"/>
      <c r="AK33" s="222"/>
      <c r="AL33" s="222"/>
      <c r="AM33" s="222"/>
      <c r="AN33" s="222"/>
      <c r="AO33" s="222"/>
      <c r="AP33" s="222"/>
      <c r="AQ33" s="223"/>
      <c r="AS33" s="38"/>
    </row>
    <row r="34" spans="2:54" ht="15" customHeight="1" x14ac:dyDescent="0.55000000000000004">
      <c r="B34" s="190"/>
      <c r="C34" s="121"/>
      <c r="D34" s="178"/>
      <c r="E34" s="4"/>
      <c r="F34" s="4"/>
      <c r="G34" s="4"/>
      <c r="H34" s="4"/>
      <c r="I34" s="7" t="s">
        <v>23</v>
      </c>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17" t="s">
        <v>13</v>
      </c>
      <c r="AN34" s="17"/>
      <c r="AO34" s="17"/>
      <c r="AP34" s="17"/>
      <c r="AQ34" s="85"/>
      <c r="AS34" s="38"/>
    </row>
    <row r="35" spans="2:54" s="22" customFormat="1" ht="15" customHeight="1" x14ac:dyDescent="0.55000000000000004">
      <c r="B35" s="190"/>
      <c r="C35" s="27" t="s">
        <v>26</v>
      </c>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64"/>
      <c r="AR35" s="10"/>
      <c r="AS35" s="38"/>
      <c r="AT35" s="107"/>
      <c r="AU35" s="107"/>
      <c r="AV35" s="107"/>
      <c r="AW35" s="107"/>
      <c r="AX35" s="107"/>
      <c r="AY35" s="107"/>
      <c r="AZ35" s="107"/>
      <c r="BA35" s="107"/>
      <c r="BB35" s="107"/>
    </row>
    <row r="36" spans="2:54" s="22" customFormat="1" ht="15" customHeight="1" x14ac:dyDescent="0.55000000000000004">
      <c r="B36" s="190"/>
      <c r="C36" s="118">
        <v>0</v>
      </c>
      <c r="D36" s="24"/>
      <c r="E36" s="24"/>
      <c r="F36" s="24"/>
      <c r="G36" s="24"/>
      <c r="H36" s="24"/>
      <c r="I36" s="24"/>
      <c r="J36" s="24"/>
      <c r="K36" s="24"/>
      <c r="L36" s="24"/>
      <c r="M36" s="269" t="str">
        <f>IF(C36&gt;0,"","｝どちらかを選択してください!")</f>
        <v>｝どちらかを選択してください!</v>
      </c>
      <c r="N36" s="269"/>
      <c r="O36" s="269"/>
      <c r="P36" s="269"/>
      <c r="Q36" s="269"/>
      <c r="R36" s="269"/>
      <c r="S36" s="269"/>
      <c r="T36" s="269"/>
      <c r="U36" s="269"/>
      <c r="V36" s="24"/>
      <c r="W36" s="12"/>
      <c r="X36" s="12"/>
      <c r="Y36" s="12"/>
      <c r="Z36" s="12"/>
      <c r="AA36" s="12"/>
      <c r="AB36" s="12"/>
      <c r="AC36" s="12"/>
      <c r="AD36" s="12"/>
      <c r="AE36" s="12"/>
      <c r="AF36" s="12"/>
      <c r="AG36" s="12"/>
      <c r="AH36" s="12"/>
      <c r="AI36" s="12"/>
      <c r="AJ36" s="12"/>
      <c r="AK36" s="12"/>
      <c r="AL36" s="12"/>
      <c r="AM36" s="12"/>
      <c r="AN36" s="12"/>
      <c r="AO36" s="12"/>
      <c r="AP36" s="12"/>
      <c r="AQ36" s="66"/>
      <c r="AR36" s="10"/>
      <c r="AS36" s="38"/>
      <c r="AT36" s="107"/>
      <c r="AU36" s="107"/>
      <c r="AV36" s="107"/>
      <c r="AW36" s="107"/>
      <c r="AX36" s="107"/>
      <c r="AY36" s="107"/>
      <c r="AZ36" s="107"/>
      <c r="BA36" s="107"/>
      <c r="BB36" s="107"/>
    </row>
    <row r="37" spans="2:54" s="22" customFormat="1" ht="15" customHeight="1" x14ac:dyDescent="0.55000000000000004">
      <c r="B37" s="190"/>
      <c r="C37" s="117"/>
      <c r="M37" s="251"/>
      <c r="N37" s="251"/>
      <c r="O37" s="251"/>
      <c r="P37" s="251"/>
      <c r="Q37" s="251"/>
      <c r="R37" s="251"/>
      <c r="S37" s="251"/>
      <c r="T37" s="251"/>
      <c r="U37" s="251"/>
      <c r="W37" s="194"/>
      <c r="X37" s="194"/>
      <c r="Y37" s="194"/>
      <c r="Z37" s="194"/>
      <c r="AA37" s="194"/>
      <c r="AB37" s="194"/>
      <c r="AC37" s="194"/>
      <c r="AD37" s="194"/>
      <c r="AE37" s="194"/>
      <c r="AF37" s="194"/>
      <c r="AG37" s="10"/>
      <c r="AH37" s="10"/>
      <c r="AI37" s="10"/>
      <c r="AJ37" s="10"/>
      <c r="AK37" s="10"/>
      <c r="AL37" s="10"/>
      <c r="AM37" s="10"/>
      <c r="AN37" s="10"/>
      <c r="AO37" s="10"/>
      <c r="AP37" s="10"/>
      <c r="AQ37" s="67"/>
      <c r="AR37" s="10"/>
      <c r="AS37" s="38"/>
      <c r="AT37" s="107"/>
      <c r="AU37" s="107"/>
      <c r="AV37" s="107"/>
      <c r="AW37" s="107"/>
      <c r="AX37" s="107"/>
      <c r="AY37" s="107"/>
      <c r="AZ37" s="107"/>
      <c r="BA37" s="107"/>
      <c r="BB37" s="107"/>
    </row>
    <row r="38" spans="2:54" s="22" customFormat="1" ht="15" customHeight="1" thickBot="1" x14ac:dyDescent="0.6">
      <c r="B38" s="191"/>
      <c r="C38" s="122">
        <v>0</v>
      </c>
      <c r="D38" s="123"/>
      <c r="E38" s="76"/>
      <c r="F38" s="76"/>
      <c r="G38" s="76"/>
      <c r="H38" s="76"/>
      <c r="I38" s="76"/>
      <c r="J38" s="76"/>
      <c r="K38" s="76"/>
      <c r="L38" s="76"/>
      <c r="M38" s="76"/>
      <c r="N38" s="76"/>
      <c r="O38" s="76"/>
      <c r="P38" s="76"/>
      <c r="Q38" s="87" t="s">
        <v>27</v>
      </c>
      <c r="R38" s="246"/>
      <c r="S38" s="246"/>
      <c r="T38" s="246"/>
      <c r="U38" s="246"/>
      <c r="V38" s="246"/>
      <c r="W38" s="246"/>
      <c r="X38" s="246"/>
      <c r="Y38" s="246"/>
      <c r="Z38" s="246"/>
      <c r="AA38" s="246"/>
      <c r="AB38" s="246"/>
      <c r="AC38" s="246"/>
      <c r="AD38" s="246"/>
      <c r="AE38" s="246"/>
      <c r="AF38" s="246"/>
      <c r="AG38" s="77" t="s">
        <v>28</v>
      </c>
      <c r="AH38" s="195" t="str">
        <f>IF(C38&gt;0,"","｝どちらかを選択してください!")</f>
        <v>｝どちらかを選択してください!</v>
      </c>
      <c r="AI38" s="195"/>
      <c r="AJ38" s="195"/>
      <c r="AK38" s="195"/>
      <c r="AL38" s="195"/>
      <c r="AM38" s="195"/>
      <c r="AN38" s="195"/>
      <c r="AO38" s="195"/>
      <c r="AP38" s="195"/>
      <c r="AQ38" s="78"/>
      <c r="AR38" s="10"/>
      <c r="AS38" s="38"/>
      <c r="AT38" s="107"/>
      <c r="AU38" s="107"/>
      <c r="AV38" s="107"/>
      <c r="AW38" s="107"/>
      <c r="AX38" s="107"/>
      <c r="AY38" s="107"/>
      <c r="AZ38" s="107"/>
      <c r="BA38" s="107"/>
      <c r="BB38" s="107"/>
    </row>
    <row r="39" spans="2:54" ht="15" customHeight="1" x14ac:dyDescent="0.55000000000000004">
      <c r="B39" s="208" t="s">
        <v>29</v>
      </c>
      <c r="C39" s="88" t="s">
        <v>91</v>
      </c>
      <c r="D39" s="89"/>
      <c r="E39" s="89"/>
      <c r="F39" s="89"/>
      <c r="G39" s="89"/>
      <c r="H39" s="89"/>
      <c r="I39" s="89"/>
      <c r="J39" s="89"/>
      <c r="K39" s="89"/>
      <c r="L39" s="89"/>
      <c r="M39" s="89"/>
      <c r="N39" s="89"/>
      <c r="O39" s="89"/>
      <c r="P39" s="89"/>
      <c r="Q39" s="89"/>
      <c r="R39" s="89"/>
      <c r="S39" s="89"/>
      <c r="T39" s="89"/>
      <c r="U39" s="89"/>
      <c r="V39" s="89"/>
      <c r="W39" s="90"/>
      <c r="X39" s="90"/>
      <c r="Y39" s="90"/>
      <c r="Z39" s="90"/>
      <c r="AA39" s="90"/>
      <c r="AB39" s="90"/>
      <c r="AC39" s="90"/>
      <c r="AD39" s="90"/>
      <c r="AE39" s="150"/>
      <c r="AF39" s="150"/>
      <c r="AG39" s="150"/>
      <c r="AH39" s="296" t="s">
        <v>88</v>
      </c>
      <c r="AI39" s="296"/>
      <c r="AJ39" s="296"/>
      <c r="AK39" s="296"/>
      <c r="AL39" s="296"/>
      <c r="AM39" s="234" t="str">
        <f>IF(AJ12="","",IF(AJ12&lt;18,"不要","必要"))</f>
        <v/>
      </c>
      <c r="AN39" s="235"/>
      <c r="AO39" s="236"/>
      <c r="AP39" s="294" t="s">
        <v>87</v>
      </c>
      <c r="AQ39" s="295"/>
      <c r="AS39" s="38"/>
    </row>
    <row r="40" spans="2:54" ht="15" customHeight="1" x14ac:dyDescent="0.55000000000000004">
      <c r="B40" s="209"/>
      <c r="C40" s="32" t="s">
        <v>82</v>
      </c>
      <c r="D40" s="33"/>
      <c r="E40" s="33"/>
      <c r="F40" s="33"/>
      <c r="G40" s="33"/>
      <c r="H40" s="33"/>
      <c r="I40" s="33"/>
      <c r="J40" s="33"/>
      <c r="K40" s="33"/>
      <c r="L40" s="33"/>
      <c r="M40" s="33"/>
      <c r="N40" s="33"/>
      <c r="O40" s="33"/>
      <c r="P40" s="33"/>
      <c r="Q40" s="33"/>
      <c r="R40" s="33"/>
      <c r="S40" s="33"/>
      <c r="T40" s="33"/>
      <c r="U40" s="33"/>
      <c r="V40" s="33"/>
      <c r="W40" s="34"/>
      <c r="X40" s="34"/>
      <c r="Y40" s="34"/>
      <c r="Z40" s="34"/>
      <c r="AA40" s="34"/>
      <c r="AB40" s="34"/>
      <c r="AC40" s="34"/>
      <c r="AD40" s="34"/>
      <c r="AE40" s="34"/>
      <c r="AF40" s="34"/>
      <c r="AG40" s="34"/>
      <c r="AH40" s="34"/>
      <c r="AI40" s="149"/>
      <c r="AJ40" s="149"/>
      <c r="AK40" s="149"/>
      <c r="AL40" s="149"/>
      <c r="AM40" s="103"/>
      <c r="AN40" s="103"/>
      <c r="AO40" s="103"/>
      <c r="AP40" s="34"/>
      <c r="AQ40" s="91"/>
      <c r="AS40" s="38"/>
    </row>
    <row r="41" spans="2:54" ht="15" customHeight="1" x14ac:dyDescent="0.55000000000000004">
      <c r="B41" s="209"/>
      <c r="C41" s="32" t="s">
        <v>78</v>
      </c>
      <c r="D41" s="33"/>
      <c r="E41" s="33"/>
      <c r="F41" s="33"/>
      <c r="G41" s="33"/>
      <c r="H41" s="33"/>
      <c r="I41" s="33"/>
      <c r="J41" s="33"/>
      <c r="K41" s="33"/>
      <c r="L41" s="33"/>
      <c r="M41" s="33"/>
      <c r="N41" s="33"/>
      <c r="O41" s="33"/>
      <c r="P41" s="33"/>
      <c r="Q41" s="33"/>
      <c r="R41" s="33"/>
      <c r="S41" s="33"/>
      <c r="T41" s="33"/>
      <c r="U41" s="33"/>
      <c r="V41" s="33"/>
      <c r="W41" s="34"/>
      <c r="X41" s="34"/>
      <c r="Y41" s="34"/>
      <c r="Z41" s="34"/>
      <c r="AA41" s="34"/>
      <c r="AB41" s="34"/>
      <c r="AC41" s="34"/>
      <c r="AD41" s="34"/>
      <c r="AE41" s="34"/>
      <c r="AF41" s="34"/>
      <c r="AG41" s="34"/>
      <c r="AH41" s="34"/>
      <c r="AI41" s="34"/>
      <c r="AJ41" s="34"/>
      <c r="AK41" s="34"/>
      <c r="AL41" s="34"/>
      <c r="AM41" s="34"/>
      <c r="AN41" s="34"/>
      <c r="AO41" s="34"/>
      <c r="AP41" s="34"/>
      <c r="AQ41" s="91"/>
      <c r="AS41" s="38"/>
    </row>
    <row r="42" spans="2:54" ht="15" customHeight="1" x14ac:dyDescent="0.55000000000000004">
      <c r="B42" s="209"/>
      <c r="C42" s="35" t="s">
        <v>30</v>
      </c>
      <c r="D42" s="36"/>
      <c r="E42" s="36"/>
      <c r="F42" s="36"/>
      <c r="G42" s="36"/>
      <c r="H42" s="36"/>
      <c r="I42" s="36"/>
      <c r="J42" s="36"/>
      <c r="K42" s="36"/>
      <c r="L42" s="36"/>
      <c r="M42" s="36"/>
      <c r="N42" s="36"/>
      <c r="O42" s="36"/>
      <c r="P42" s="36"/>
      <c r="Q42" s="36"/>
      <c r="R42" s="36"/>
      <c r="S42" s="36"/>
      <c r="T42" s="36"/>
      <c r="U42" s="36"/>
      <c r="V42" s="36"/>
      <c r="W42" s="242" t="s">
        <v>18</v>
      </c>
      <c r="X42" s="242"/>
      <c r="Y42" s="242"/>
      <c r="Z42" s="242"/>
      <c r="AA42" s="242"/>
      <c r="AB42" s="242"/>
      <c r="AC42" s="242"/>
      <c r="AD42" s="242"/>
      <c r="AE42" s="242"/>
      <c r="AF42" s="242"/>
      <c r="AG42" s="242"/>
      <c r="AH42" s="242"/>
      <c r="AI42" s="242"/>
      <c r="AJ42" s="242"/>
      <c r="AK42" s="242"/>
      <c r="AL42" s="242"/>
      <c r="AM42" s="242"/>
      <c r="AN42" s="242"/>
      <c r="AO42" s="242"/>
      <c r="AP42" s="242"/>
      <c r="AQ42" s="243"/>
      <c r="AS42" s="38"/>
    </row>
    <row r="43" spans="2:54" ht="15" customHeight="1" x14ac:dyDescent="0.55000000000000004">
      <c r="B43" s="209"/>
      <c r="C43" s="124">
        <v>0</v>
      </c>
      <c r="D43" s="179"/>
      <c r="E43" s="1"/>
      <c r="F43" s="1"/>
      <c r="G43" s="1"/>
      <c r="H43" s="1"/>
      <c r="I43" s="1"/>
      <c r="J43" s="1"/>
      <c r="K43" s="1"/>
      <c r="L43" s="1"/>
      <c r="M43" s="1"/>
      <c r="N43" s="1"/>
      <c r="O43" s="1"/>
      <c r="P43" s="1"/>
      <c r="Q43" s="1"/>
      <c r="R43" s="1"/>
      <c r="S43" s="1"/>
      <c r="T43" s="1"/>
      <c r="U43" s="1"/>
      <c r="V43" s="2"/>
      <c r="W43" s="224" t="s">
        <v>79</v>
      </c>
      <c r="X43" s="225"/>
      <c r="Y43" s="225"/>
      <c r="Z43" s="225"/>
      <c r="AA43" s="225"/>
      <c r="AB43" s="225"/>
      <c r="AC43" s="225"/>
      <c r="AD43" s="225"/>
      <c r="AE43" s="225"/>
      <c r="AF43" s="225"/>
      <c r="AG43" s="225"/>
      <c r="AH43" s="225"/>
      <c r="AI43" s="225"/>
      <c r="AJ43" s="225"/>
      <c r="AK43" s="225"/>
      <c r="AL43" s="225"/>
      <c r="AM43" s="225"/>
      <c r="AN43" s="225"/>
      <c r="AO43" s="225"/>
      <c r="AP43" s="225"/>
      <c r="AQ43" s="226"/>
      <c r="AS43" s="38"/>
    </row>
    <row r="44" spans="2:54" ht="15" customHeight="1" x14ac:dyDescent="0.55000000000000004">
      <c r="B44" s="209"/>
      <c r="C44" s="119">
        <v>0</v>
      </c>
      <c r="D44" s="129"/>
      <c r="M44" s="194" t="str">
        <f>IF(C44&gt;0,"","｝どちらかを選択してください!")</f>
        <v>｝どちらかを選択してください!</v>
      </c>
      <c r="N44" s="194"/>
      <c r="O44" s="194"/>
      <c r="P44" s="194"/>
      <c r="Q44" s="194"/>
      <c r="R44" s="194"/>
      <c r="S44" s="194"/>
      <c r="T44" s="194"/>
      <c r="U44" s="194"/>
      <c r="V44" s="3"/>
      <c r="W44" s="227"/>
      <c r="X44" s="228"/>
      <c r="Y44" s="228"/>
      <c r="Z44" s="228"/>
      <c r="AA44" s="228"/>
      <c r="AB44" s="228"/>
      <c r="AC44" s="228"/>
      <c r="AD44" s="228"/>
      <c r="AE44" s="228"/>
      <c r="AF44" s="228"/>
      <c r="AG44" s="228"/>
      <c r="AH44" s="228"/>
      <c r="AI44" s="228"/>
      <c r="AJ44" s="228"/>
      <c r="AK44" s="228"/>
      <c r="AL44" s="228"/>
      <c r="AM44" s="228"/>
      <c r="AN44" s="228"/>
      <c r="AO44" s="228"/>
      <c r="AP44" s="228"/>
      <c r="AQ44" s="229"/>
      <c r="AS44" s="38"/>
    </row>
    <row r="45" spans="2:54" ht="15" customHeight="1" x14ac:dyDescent="0.55000000000000004">
      <c r="B45" s="209"/>
      <c r="C45" s="119"/>
      <c r="D45" s="129"/>
      <c r="M45" s="194"/>
      <c r="N45" s="194"/>
      <c r="O45" s="194"/>
      <c r="P45" s="194"/>
      <c r="Q45" s="194"/>
      <c r="R45" s="194"/>
      <c r="S45" s="194"/>
      <c r="T45" s="194"/>
      <c r="U45" s="194"/>
      <c r="V45" s="3"/>
      <c r="W45" s="227"/>
      <c r="X45" s="228"/>
      <c r="Y45" s="228"/>
      <c r="Z45" s="228"/>
      <c r="AA45" s="228"/>
      <c r="AB45" s="228"/>
      <c r="AC45" s="228"/>
      <c r="AD45" s="228"/>
      <c r="AE45" s="228"/>
      <c r="AF45" s="228"/>
      <c r="AG45" s="228"/>
      <c r="AH45" s="228"/>
      <c r="AI45" s="228"/>
      <c r="AJ45" s="228"/>
      <c r="AK45" s="228"/>
      <c r="AL45" s="228"/>
      <c r="AM45" s="228"/>
      <c r="AN45" s="228"/>
      <c r="AO45" s="228"/>
      <c r="AP45" s="228"/>
      <c r="AQ45" s="229"/>
      <c r="AS45" s="38"/>
    </row>
    <row r="46" spans="2:54" ht="15" customHeight="1" x14ac:dyDescent="0.55000000000000004">
      <c r="B46" s="209"/>
      <c r="C46" s="119"/>
      <c r="D46" s="129"/>
      <c r="V46" s="3"/>
      <c r="W46" s="14" t="str">
        <f>IF(C43=2,"社会保険資格喪失証明書（写）、失業等給付の受給及び離職票等の提出に伴う承諾書","")</f>
        <v/>
      </c>
      <c r="AQ46" s="67"/>
      <c r="AS46" s="38"/>
    </row>
    <row r="47" spans="2:54" ht="15" customHeight="1" x14ac:dyDescent="0.55000000000000004">
      <c r="B47" s="209"/>
      <c r="C47" s="119" t="b">
        <v>0</v>
      </c>
      <c r="D47" s="129">
        <v>0</v>
      </c>
      <c r="M47" s="37"/>
      <c r="N47" s="37"/>
      <c r="O47" s="37"/>
      <c r="P47" s="37"/>
      <c r="Q47" s="37"/>
      <c r="R47" s="37"/>
      <c r="S47" s="131"/>
      <c r="T47" s="131"/>
      <c r="U47" s="131"/>
      <c r="V47" s="132"/>
      <c r="W47" s="14" t="str">
        <f>IF(D47=1,"⇒扶養にできます。雇用保険受給資格者証(写)表・裏面","")</f>
        <v/>
      </c>
      <c r="AQ47" s="67"/>
      <c r="AS47" s="38"/>
    </row>
    <row r="48" spans="2:54" ht="15" customHeight="1" x14ac:dyDescent="0.55000000000000004">
      <c r="B48" s="209"/>
      <c r="C48" s="119"/>
      <c r="D48" s="129"/>
      <c r="M48" s="37"/>
      <c r="N48" s="37"/>
      <c r="O48" s="37"/>
      <c r="P48" s="37"/>
      <c r="Q48" s="37"/>
      <c r="R48" s="37"/>
      <c r="S48" s="131"/>
      <c r="T48" s="131"/>
      <c r="U48" s="131"/>
      <c r="V48" s="132"/>
      <c r="W48" s="14" t="str">
        <f>IF(D47=2,"⇒待期期間・給付制限期間中のみ扶養にできます。雇用保険受給資格者証(写)表・裏面","")</f>
        <v/>
      </c>
      <c r="AQ48" s="67"/>
      <c r="AS48" s="38"/>
    </row>
    <row r="49" spans="2:45" ht="15" customHeight="1" x14ac:dyDescent="0.55000000000000004">
      <c r="B49" s="209"/>
      <c r="C49" s="119"/>
      <c r="D49" s="129"/>
      <c r="M49" s="37"/>
      <c r="N49" s="37"/>
      <c r="O49" s="37"/>
      <c r="P49" s="37"/>
      <c r="Q49" s="37"/>
      <c r="R49" s="37"/>
      <c r="S49" s="131"/>
      <c r="T49" s="131"/>
      <c r="U49" s="131"/>
      <c r="V49" s="132"/>
      <c r="W49" s="14" t="str">
        <f>IF(D47=3,"離職票１・２、延長通知書（写）","")</f>
        <v/>
      </c>
      <c r="AQ49" s="67"/>
      <c r="AS49" s="38"/>
    </row>
    <row r="50" spans="2:45" ht="15" customHeight="1" x14ac:dyDescent="0.55000000000000004">
      <c r="B50" s="209"/>
      <c r="C50" s="119" t="b">
        <v>0</v>
      </c>
      <c r="D50" s="129"/>
      <c r="M50" s="37"/>
      <c r="N50" s="37"/>
      <c r="O50" s="37" t="str">
        <f>IF(C46=FALSE,"",IF(COUNTIF(C47:C50,"TRUE")=1,"","どれか１つ選択してください！"))</f>
        <v/>
      </c>
      <c r="P50" s="37"/>
      <c r="Q50" s="37"/>
      <c r="R50" s="37"/>
      <c r="S50" s="131"/>
      <c r="T50" s="131"/>
      <c r="U50" s="131"/>
      <c r="V50" s="132"/>
      <c r="W50" s="14" t="str">
        <f>IF(D47=4,"離職票１・２（写）","")</f>
        <v/>
      </c>
      <c r="AQ50" s="67"/>
      <c r="AS50" s="38"/>
    </row>
    <row r="51" spans="2:45" ht="15" customHeight="1" x14ac:dyDescent="0.55000000000000004">
      <c r="B51" s="209"/>
      <c r="C51" s="119"/>
      <c r="D51" s="129"/>
      <c r="V51" s="3"/>
      <c r="W51" s="14"/>
      <c r="AQ51" s="67"/>
      <c r="AS51" s="38"/>
    </row>
    <row r="52" spans="2:45" ht="15" customHeight="1" x14ac:dyDescent="0.55000000000000004">
      <c r="B52" s="209"/>
      <c r="C52" s="119" t="b">
        <v>0</v>
      </c>
      <c r="D52" s="129">
        <v>0</v>
      </c>
      <c r="M52" s="37"/>
      <c r="N52" s="37"/>
      <c r="O52" s="37"/>
      <c r="P52" s="251" t="str">
        <f>IF(C51=FALSE,"",IF(COUNTIF(C52:C54,"TRUE")=1,"","｝いずれかを選択してください！"))</f>
        <v/>
      </c>
      <c r="Q52" s="251"/>
      <c r="R52" s="251"/>
      <c r="S52" s="251"/>
      <c r="T52" s="251"/>
      <c r="U52" s="251"/>
      <c r="V52" s="252"/>
      <c r="W52" s="14" t="str">
        <f>IF(D52=1,"雇用保険受給資格者証（写）表・裏面　「支給終了」の印があること！","")</f>
        <v/>
      </c>
      <c r="AQ52" s="67"/>
      <c r="AS52" s="38"/>
    </row>
    <row r="53" spans="2:45" ht="15" customHeight="1" x14ac:dyDescent="0.55000000000000004">
      <c r="B53" s="209"/>
      <c r="C53" s="119" t="b">
        <v>1</v>
      </c>
      <c r="D53" s="129"/>
      <c r="M53" s="37"/>
      <c r="N53" s="37"/>
      <c r="O53" s="37"/>
      <c r="P53" s="251"/>
      <c r="Q53" s="251"/>
      <c r="R53" s="251"/>
      <c r="S53" s="251"/>
      <c r="T53" s="251"/>
      <c r="U53" s="251"/>
      <c r="V53" s="252"/>
      <c r="W53" s="14" t="str">
        <f>IF(D52=2,"雇用保険被保険者 資格喪失確認通知書（写）","")</f>
        <v/>
      </c>
      <c r="AQ53" s="67"/>
      <c r="AS53" s="111"/>
    </row>
    <row r="54" spans="2:45" ht="15" customHeight="1" x14ac:dyDescent="0.55000000000000004">
      <c r="B54" s="209"/>
      <c r="C54" s="119"/>
      <c r="D54" s="129"/>
      <c r="M54" s="37"/>
      <c r="N54" s="37"/>
      <c r="O54" s="37"/>
      <c r="P54" s="251"/>
      <c r="Q54" s="251"/>
      <c r="R54" s="251"/>
      <c r="S54" s="251"/>
      <c r="T54" s="251"/>
      <c r="U54" s="251"/>
      <c r="V54" s="252"/>
      <c r="W54" s="14" t="str">
        <f>IF(D52=3,"退職証明書","")</f>
        <v/>
      </c>
      <c r="AQ54" s="67"/>
      <c r="AS54" s="111"/>
    </row>
    <row r="55" spans="2:45" ht="15" customHeight="1" x14ac:dyDescent="0.55000000000000004">
      <c r="B55" s="209"/>
      <c r="C55" s="125" t="b">
        <v>0</v>
      </c>
      <c r="D55" s="180"/>
      <c r="E55" s="4"/>
      <c r="F55" s="4"/>
      <c r="G55" s="4"/>
      <c r="H55" s="4"/>
      <c r="I55" s="4"/>
      <c r="J55" s="4"/>
      <c r="K55" s="4"/>
      <c r="L55" s="4"/>
      <c r="M55" s="4"/>
      <c r="N55" s="4"/>
      <c r="O55" s="4"/>
      <c r="P55" s="4"/>
      <c r="Q55" s="4"/>
      <c r="R55" s="4"/>
      <c r="S55" s="4"/>
      <c r="T55" s="4"/>
      <c r="U55" s="4"/>
      <c r="V55" s="5"/>
      <c r="W55" s="16"/>
      <c r="X55" s="17"/>
      <c r="Y55" s="17"/>
      <c r="Z55" s="17"/>
      <c r="AA55" s="17"/>
      <c r="AB55" s="17"/>
      <c r="AC55" s="17"/>
      <c r="AD55" s="17"/>
      <c r="AE55" s="17"/>
      <c r="AF55" s="17"/>
      <c r="AG55" s="17"/>
      <c r="AH55" s="17"/>
      <c r="AI55" s="17"/>
      <c r="AJ55" s="17"/>
      <c r="AK55" s="17"/>
      <c r="AL55" s="17"/>
      <c r="AM55" s="17"/>
      <c r="AN55" s="17"/>
      <c r="AO55" s="17"/>
      <c r="AP55" s="17"/>
      <c r="AQ55" s="85"/>
      <c r="AS55" s="38"/>
    </row>
    <row r="56" spans="2:45" ht="15" customHeight="1" x14ac:dyDescent="0.55000000000000004">
      <c r="B56" s="209"/>
      <c r="C56" s="35" t="s">
        <v>31</v>
      </c>
      <c r="D56" s="36"/>
      <c r="E56" s="36"/>
      <c r="F56" s="36"/>
      <c r="G56" s="36"/>
      <c r="H56" s="36"/>
      <c r="I56" s="36"/>
      <c r="J56" s="36"/>
      <c r="K56" s="36"/>
      <c r="L56" s="36"/>
      <c r="M56" s="36"/>
      <c r="N56" s="36"/>
      <c r="O56" s="36"/>
      <c r="P56" s="36"/>
      <c r="Q56" s="36"/>
      <c r="R56" s="36"/>
      <c r="S56" s="36"/>
      <c r="T56" s="36"/>
      <c r="U56" s="36"/>
      <c r="V56" s="36"/>
      <c r="W56" s="244" t="s">
        <v>18</v>
      </c>
      <c r="X56" s="244"/>
      <c r="Y56" s="244"/>
      <c r="Z56" s="244"/>
      <c r="AA56" s="244"/>
      <c r="AB56" s="244"/>
      <c r="AC56" s="244"/>
      <c r="AD56" s="244"/>
      <c r="AE56" s="244"/>
      <c r="AF56" s="244"/>
      <c r="AG56" s="244"/>
      <c r="AH56" s="244"/>
      <c r="AI56" s="244"/>
      <c r="AJ56" s="244"/>
      <c r="AK56" s="244"/>
      <c r="AL56" s="244"/>
      <c r="AM56" s="244"/>
      <c r="AN56" s="244"/>
      <c r="AO56" s="244"/>
      <c r="AP56" s="244"/>
      <c r="AQ56" s="245"/>
      <c r="AS56" s="38"/>
    </row>
    <row r="57" spans="2:45" ht="15" customHeight="1" x14ac:dyDescent="0.55000000000000004">
      <c r="B57" s="209"/>
      <c r="C57" s="126" t="s">
        <v>32</v>
      </c>
      <c r="D57" s="1"/>
      <c r="E57" s="1"/>
      <c r="F57" s="1"/>
      <c r="G57" s="1"/>
      <c r="H57" s="1"/>
      <c r="I57" s="1"/>
      <c r="J57" s="1"/>
      <c r="K57" s="1"/>
      <c r="L57" s="1"/>
      <c r="M57" s="1"/>
      <c r="N57" s="1"/>
      <c r="O57" s="1"/>
      <c r="P57" s="1"/>
      <c r="Q57" s="1"/>
      <c r="R57" s="1"/>
      <c r="S57" s="1"/>
      <c r="T57" s="1"/>
      <c r="U57" s="1"/>
      <c r="V57" s="2"/>
      <c r="W57" s="11"/>
      <c r="X57" s="12"/>
      <c r="Y57" s="12"/>
      <c r="Z57" s="12"/>
      <c r="AA57" s="12"/>
      <c r="AB57" s="12"/>
      <c r="AC57" s="12"/>
      <c r="AD57" s="12"/>
      <c r="AE57" s="12"/>
      <c r="AF57" s="12"/>
      <c r="AG57" s="12"/>
      <c r="AH57" s="12"/>
      <c r="AI57" s="12"/>
      <c r="AJ57" s="12"/>
      <c r="AK57" s="12"/>
      <c r="AL57" s="12"/>
      <c r="AM57" s="12"/>
      <c r="AN57" s="12"/>
      <c r="AO57" s="12"/>
      <c r="AP57" s="12"/>
      <c r="AQ57" s="66"/>
      <c r="AS57" s="38"/>
    </row>
    <row r="58" spans="2:45" ht="15" customHeight="1" x14ac:dyDescent="0.55000000000000004">
      <c r="B58" s="209"/>
      <c r="C58" s="119">
        <v>0</v>
      </c>
      <c r="D58" s="181"/>
      <c r="M58" s="194" t="str">
        <f>IF(COUNTIF(C58:C59,"TRUE")=1,"","｝どちらかを選択してください！")</f>
        <v>｝どちらかを選択してください！</v>
      </c>
      <c r="N58" s="194"/>
      <c r="O58" s="194"/>
      <c r="P58" s="194"/>
      <c r="Q58" s="194"/>
      <c r="R58" s="194"/>
      <c r="S58" s="194"/>
      <c r="T58" s="194"/>
      <c r="U58" s="194"/>
      <c r="V58" s="3"/>
      <c r="W58" s="14" t="str">
        <f>IF(C58=1,"確定申告書（写）、年間取引報告書（写）などこれに準ずる資料","")</f>
        <v/>
      </c>
      <c r="AQ58" s="67"/>
      <c r="AS58" s="38"/>
    </row>
    <row r="59" spans="2:45" ht="15" customHeight="1" x14ac:dyDescent="0.55000000000000004">
      <c r="B59" s="209"/>
      <c r="C59" s="119" t="b">
        <v>0</v>
      </c>
      <c r="D59" s="181"/>
      <c r="M59" s="194"/>
      <c r="N59" s="194"/>
      <c r="O59" s="194"/>
      <c r="P59" s="194"/>
      <c r="Q59" s="194"/>
      <c r="R59" s="194"/>
      <c r="S59" s="194"/>
      <c r="T59" s="194"/>
      <c r="U59" s="194"/>
      <c r="V59" s="3"/>
      <c r="W59" s="14"/>
      <c r="AQ59" s="67"/>
      <c r="AS59" s="38"/>
    </row>
    <row r="60" spans="2:45" ht="15" customHeight="1" x14ac:dyDescent="0.55000000000000004">
      <c r="B60" s="209"/>
      <c r="C60" s="127" t="s">
        <v>33</v>
      </c>
      <c r="V60" s="3"/>
      <c r="W60" s="14"/>
      <c r="AQ60" s="67"/>
      <c r="AS60" s="38"/>
    </row>
    <row r="61" spans="2:45" ht="15" customHeight="1" x14ac:dyDescent="0.55000000000000004">
      <c r="B61" s="209"/>
      <c r="C61" s="119">
        <v>0</v>
      </c>
      <c r="D61" s="181"/>
      <c r="M61" s="194" t="str">
        <f>IF(COUNTIF(C61:C62,"TRUE")=1,"","｝どちらかを選択してください！")</f>
        <v>｝どちらかを選択してください！</v>
      </c>
      <c r="N61" s="194"/>
      <c r="O61" s="194"/>
      <c r="P61" s="194"/>
      <c r="Q61" s="194"/>
      <c r="R61" s="194"/>
      <c r="S61" s="194"/>
      <c r="T61" s="194"/>
      <c r="U61" s="194"/>
      <c r="V61" s="3"/>
      <c r="W61" s="14" t="str">
        <f>IF(C61=1,"直近の年金振込通知書や年金改定通知書、または振込額が記載された通帳（写）","")</f>
        <v/>
      </c>
      <c r="AQ61" s="67"/>
      <c r="AS61" s="38"/>
    </row>
    <row r="62" spans="2:45" ht="15" customHeight="1" x14ac:dyDescent="0.55000000000000004">
      <c r="B62" s="209"/>
      <c r="C62" s="119" t="b">
        <v>0</v>
      </c>
      <c r="D62" s="181"/>
      <c r="M62" s="194"/>
      <c r="N62" s="194"/>
      <c r="O62" s="194"/>
      <c r="P62" s="194"/>
      <c r="Q62" s="194"/>
      <c r="R62" s="194"/>
      <c r="S62" s="194"/>
      <c r="T62" s="194"/>
      <c r="U62" s="194"/>
      <c r="V62" s="3"/>
      <c r="W62" s="14"/>
      <c r="AQ62" s="67"/>
      <c r="AS62" s="38"/>
    </row>
    <row r="63" spans="2:45" ht="15" customHeight="1" x14ac:dyDescent="0.55000000000000004">
      <c r="B63" s="209"/>
      <c r="C63" s="127" t="s">
        <v>34</v>
      </c>
      <c r="P63" s="192" t="str">
        <f>IF(COUNTIF(C64:C65,"TRUE")+COUNTIF(I64,"TRUE")&lt;&gt;1,"↓どれか1つ選択してください！","")</f>
        <v>↓どれか1つ選択してください！</v>
      </c>
      <c r="Q63" s="192"/>
      <c r="R63" s="192"/>
      <c r="S63" s="192"/>
      <c r="T63" s="192"/>
      <c r="U63" s="192"/>
      <c r="V63" s="193"/>
      <c r="W63" s="14"/>
      <c r="AQ63" s="67"/>
      <c r="AS63" s="38"/>
    </row>
    <row r="64" spans="2:45" ht="15" customHeight="1" x14ac:dyDescent="0.55000000000000004">
      <c r="B64" s="209"/>
      <c r="C64" s="119">
        <v>0</v>
      </c>
      <c r="D64" s="181"/>
      <c r="I64" s="129" t="b">
        <v>0</v>
      </c>
      <c r="M64" s="134"/>
      <c r="N64" s="134"/>
      <c r="O64" s="134"/>
      <c r="P64" s="134"/>
      <c r="Q64" s="134"/>
      <c r="R64" s="134"/>
      <c r="S64" s="134"/>
      <c r="T64" s="134"/>
      <c r="U64" s="134"/>
      <c r="V64" s="3"/>
      <c r="W64" s="14" t="str">
        <f>IF(OR(C64=1,C64=3), "給付記録の回答書", "")</f>
        <v/>
      </c>
      <c r="AF64" s="176"/>
      <c r="AQ64" s="67"/>
      <c r="AS64" s="38"/>
    </row>
    <row r="65" spans="2:54" ht="15" customHeight="1" thickBot="1" x14ac:dyDescent="0.6">
      <c r="B65" s="210"/>
      <c r="C65" s="128" t="b">
        <v>0</v>
      </c>
      <c r="D65" s="182"/>
      <c r="E65" s="92"/>
      <c r="F65" s="92"/>
      <c r="G65" s="92"/>
      <c r="H65" s="92"/>
      <c r="I65" s="92"/>
      <c r="J65" s="92"/>
      <c r="K65" s="92"/>
      <c r="L65" s="92"/>
      <c r="M65" s="163"/>
      <c r="N65" s="163"/>
      <c r="O65" s="163"/>
      <c r="P65" s="163"/>
      <c r="Q65" s="163"/>
      <c r="R65" s="163"/>
      <c r="S65" s="163"/>
      <c r="T65" s="163"/>
      <c r="U65" s="163"/>
      <c r="V65" s="93"/>
      <c r="W65" s="94"/>
      <c r="X65" s="77"/>
      <c r="Y65" s="77"/>
      <c r="Z65" s="77"/>
      <c r="AA65" s="77"/>
      <c r="AB65" s="77"/>
      <c r="AC65" s="77"/>
      <c r="AD65" s="77"/>
      <c r="AE65" s="77"/>
      <c r="AF65" s="77"/>
      <c r="AG65" s="77"/>
      <c r="AH65" s="77"/>
      <c r="AI65" s="77"/>
      <c r="AJ65" s="77"/>
      <c r="AK65" s="77"/>
      <c r="AL65" s="77"/>
      <c r="AM65" s="77"/>
      <c r="AN65" s="77"/>
      <c r="AO65" s="77"/>
      <c r="AP65" s="77"/>
      <c r="AQ65" s="78"/>
      <c r="AS65" s="38"/>
    </row>
    <row r="66" spans="2:54" s="22" customFormat="1" ht="15" customHeight="1" thickBot="1" x14ac:dyDescent="0.6">
      <c r="W66" s="10"/>
      <c r="X66" s="10"/>
      <c r="Y66" s="10"/>
      <c r="Z66" s="10"/>
      <c r="AA66" s="10"/>
      <c r="AB66" s="10"/>
      <c r="AC66" s="10"/>
      <c r="AD66" s="10"/>
      <c r="AE66" s="10"/>
      <c r="AF66" s="10"/>
      <c r="AG66" s="215" t="s">
        <v>35</v>
      </c>
      <c r="AH66" s="216"/>
      <c r="AI66" s="216"/>
      <c r="AJ66" s="216"/>
      <c r="AK66" s="216"/>
      <c r="AL66" s="216"/>
      <c r="AM66" s="217"/>
      <c r="AN66" s="172"/>
      <c r="AO66" s="175"/>
      <c r="AP66" s="175"/>
      <c r="AQ66" s="173"/>
      <c r="AR66" s="10"/>
      <c r="AS66" s="38"/>
      <c r="AT66" s="107"/>
      <c r="AU66" s="107"/>
      <c r="AV66" s="107"/>
      <c r="AW66" s="107"/>
      <c r="AX66" s="107"/>
      <c r="AY66" s="107"/>
      <c r="AZ66" s="107"/>
      <c r="BA66" s="107"/>
      <c r="BB66" s="107"/>
    </row>
    <row r="67" spans="2:54" s="22" customFormat="1" ht="5.5" customHeight="1" thickBot="1" x14ac:dyDescent="0.6">
      <c r="W67" s="10"/>
      <c r="X67" s="10"/>
      <c r="Y67" s="10"/>
      <c r="Z67" s="10"/>
      <c r="AA67" s="10"/>
      <c r="AB67" s="10"/>
      <c r="AC67" s="10"/>
      <c r="AD67" s="10"/>
      <c r="AE67" s="10"/>
      <c r="AF67" s="10"/>
      <c r="AG67" s="169"/>
      <c r="AH67" s="169"/>
      <c r="AI67" s="169"/>
      <c r="AJ67" s="169"/>
      <c r="AK67" s="169"/>
      <c r="AL67" s="169"/>
      <c r="AM67" s="169"/>
      <c r="AN67" s="170"/>
      <c r="AO67" s="170"/>
      <c r="AP67" s="170"/>
      <c r="AQ67" s="77"/>
      <c r="AR67" s="10"/>
      <c r="AS67" s="38"/>
      <c r="AT67" s="107"/>
      <c r="AU67" s="107"/>
      <c r="AV67" s="107"/>
      <c r="AW67" s="107"/>
      <c r="AX67" s="107"/>
      <c r="AY67" s="107"/>
      <c r="AZ67" s="107"/>
      <c r="BA67" s="107"/>
      <c r="BB67" s="107"/>
    </row>
    <row r="68" spans="2:54" s="22" customFormat="1" ht="16.5" customHeight="1" x14ac:dyDescent="0.55000000000000004">
      <c r="B68" s="212" t="s">
        <v>36</v>
      </c>
      <c r="C68" s="153" t="s">
        <v>37</v>
      </c>
      <c r="D68" s="73"/>
      <c r="E68" s="73"/>
      <c r="F68" s="73"/>
      <c r="G68" s="73"/>
      <c r="H68" s="73"/>
      <c r="I68" s="73"/>
      <c r="J68" s="73"/>
      <c r="K68" s="73"/>
      <c r="L68" s="73"/>
      <c r="M68" s="73"/>
      <c r="N68" s="73"/>
      <c r="O68" s="73"/>
      <c r="P68" s="73"/>
      <c r="Q68" s="73"/>
      <c r="R68" s="73"/>
      <c r="S68" s="73"/>
      <c r="T68" s="73"/>
      <c r="U68" s="73"/>
      <c r="V68" s="73"/>
      <c r="W68" s="233" t="str">
        <f>IF(C69&gt;0,"","配偶者の有無を選択してください！")</f>
        <v>配偶者の有無を選択してください！</v>
      </c>
      <c r="X68" s="233"/>
      <c r="Y68" s="233"/>
      <c r="Z68" s="233"/>
      <c r="AA68" s="233"/>
      <c r="AB68" s="233"/>
      <c r="AC68" s="233"/>
      <c r="AD68" s="233"/>
      <c r="AE68" s="233"/>
      <c r="AF68" s="233"/>
      <c r="AG68" s="171"/>
      <c r="AH68" s="171"/>
      <c r="AI68" s="171"/>
      <c r="AJ68" s="171"/>
      <c r="AK68" s="171"/>
      <c r="AL68" s="171"/>
      <c r="AM68" s="171"/>
      <c r="AN68" s="171"/>
      <c r="AO68" s="171"/>
      <c r="AP68" s="171"/>
      <c r="AQ68" s="174"/>
      <c r="AR68" s="10"/>
      <c r="AS68" s="38"/>
      <c r="AT68" s="107"/>
      <c r="AU68" s="107"/>
      <c r="AV68" s="107"/>
      <c r="AW68" s="107"/>
      <c r="AX68" s="107"/>
      <c r="AY68" s="107"/>
      <c r="AZ68" s="107"/>
      <c r="BA68" s="107"/>
      <c r="BB68" s="107"/>
    </row>
    <row r="69" spans="2:54" s="22" customFormat="1" ht="16.5" customHeight="1" x14ac:dyDescent="0.55000000000000004">
      <c r="B69" s="213"/>
      <c r="C69" s="154">
        <v>0</v>
      </c>
      <c r="D69" s="183"/>
      <c r="E69" s="24"/>
      <c r="F69" s="24"/>
      <c r="G69" s="24"/>
      <c r="H69" s="24"/>
      <c r="I69" s="24"/>
      <c r="J69" s="24"/>
      <c r="K69" s="24"/>
      <c r="L69" s="24"/>
      <c r="M69" s="24"/>
      <c r="N69" s="24"/>
      <c r="O69" s="24"/>
      <c r="P69" s="24"/>
      <c r="Q69" s="133" t="str">
        <f>IF(AND(C69=TRUE,COUNTIF(D70:D73,"=true")&lt;&gt;1),"配偶者の健康保険の状況を選択してください！","")</f>
        <v/>
      </c>
      <c r="R69" s="24"/>
      <c r="S69" s="24"/>
      <c r="T69" s="24"/>
      <c r="U69" s="24"/>
      <c r="V69" s="24"/>
      <c r="W69" s="12"/>
      <c r="X69" s="12"/>
      <c r="Y69" s="12"/>
      <c r="Z69" s="12"/>
      <c r="AA69" s="12"/>
      <c r="AB69" s="12"/>
      <c r="AC69" s="12"/>
      <c r="AD69" s="12"/>
      <c r="AE69" s="12"/>
      <c r="AF69" s="12"/>
      <c r="AG69" s="12"/>
      <c r="AH69" s="12"/>
      <c r="AI69" s="12"/>
      <c r="AJ69" s="12"/>
      <c r="AK69" s="12"/>
      <c r="AL69" s="12"/>
      <c r="AM69" s="12"/>
      <c r="AN69" s="12"/>
      <c r="AO69" s="12"/>
      <c r="AP69" s="12"/>
      <c r="AQ69" s="66"/>
      <c r="AR69" s="10"/>
      <c r="AS69" s="38"/>
      <c r="AT69" s="107"/>
      <c r="AU69" s="107"/>
      <c r="AV69" s="107"/>
      <c r="AW69" s="107"/>
      <c r="AX69" s="107"/>
      <c r="AY69" s="107"/>
      <c r="AZ69" s="107"/>
      <c r="BA69" s="107"/>
      <c r="BB69" s="107"/>
    </row>
    <row r="70" spans="2:54" s="22" customFormat="1" ht="16.5" customHeight="1" x14ac:dyDescent="0.55000000000000004">
      <c r="B70" s="213"/>
      <c r="C70" s="155"/>
      <c r="D70" s="130">
        <v>0</v>
      </c>
      <c r="S70" s="37"/>
      <c r="T70" s="37"/>
      <c r="U70" s="37"/>
      <c r="V70" s="37"/>
      <c r="W70" s="37"/>
      <c r="X70" s="37"/>
      <c r="Y70" s="37"/>
      <c r="Z70" s="37"/>
      <c r="AA70" s="134"/>
      <c r="AB70" s="134"/>
      <c r="AC70" s="134"/>
      <c r="AD70" s="134"/>
      <c r="AE70" s="134"/>
      <c r="AF70" s="134"/>
      <c r="AG70" s="134"/>
      <c r="AH70" s="134"/>
      <c r="AI70" s="134"/>
      <c r="AJ70" s="134"/>
      <c r="AK70" s="134"/>
      <c r="AL70" s="134"/>
      <c r="AM70" s="134"/>
      <c r="AN70" s="134"/>
      <c r="AO70" s="10"/>
      <c r="AP70" s="10"/>
      <c r="AQ70" s="67"/>
      <c r="AR70" s="10"/>
      <c r="AS70" s="136"/>
      <c r="AT70" s="107"/>
      <c r="AU70" s="107"/>
      <c r="AV70" s="107"/>
      <c r="AW70" s="107"/>
      <c r="AX70" s="107"/>
      <c r="AY70" s="107"/>
      <c r="AZ70" s="107"/>
      <c r="BA70" s="107"/>
      <c r="BB70" s="107"/>
    </row>
    <row r="71" spans="2:54" s="22" customFormat="1" ht="16.5" customHeight="1" x14ac:dyDescent="0.55000000000000004">
      <c r="B71" s="213"/>
      <c r="C71" s="155"/>
      <c r="D71" s="130" t="b">
        <v>0</v>
      </c>
      <c r="K71" s="10" t="s">
        <v>38</v>
      </c>
      <c r="Q71" s="247"/>
      <c r="R71" s="247"/>
      <c r="S71" s="26" t="s">
        <v>24</v>
      </c>
      <c r="T71" s="247"/>
      <c r="U71" s="247"/>
      <c r="V71" s="247"/>
      <c r="W71" s="247"/>
      <c r="X71" s="247"/>
      <c r="Y71" s="25" t="s">
        <v>28</v>
      </c>
      <c r="Z71" s="37"/>
      <c r="AA71" s="134"/>
      <c r="AB71" s="134"/>
      <c r="AC71" s="134"/>
      <c r="AD71" s="134"/>
      <c r="AE71" s="134"/>
      <c r="AF71" s="134"/>
      <c r="AG71" s="134"/>
      <c r="AH71" s="134"/>
      <c r="AI71" s="134"/>
      <c r="AJ71" s="134"/>
      <c r="AK71" s="134"/>
      <c r="AL71" s="134"/>
      <c r="AM71" s="134"/>
      <c r="AN71" s="134"/>
      <c r="AO71" s="10"/>
      <c r="AP71" s="10"/>
      <c r="AQ71" s="67"/>
      <c r="AR71" s="10"/>
      <c r="AS71" s="38"/>
      <c r="AT71" s="107"/>
      <c r="AU71" s="107"/>
      <c r="AV71" s="107"/>
      <c r="AW71" s="107"/>
      <c r="AX71" s="107"/>
      <c r="AY71" s="107"/>
      <c r="AZ71" s="107"/>
      <c r="BA71" s="107"/>
      <c r="BB71" s="107"/>
    </row>
    <row r="72" spans="2:54" s="22" customFormat="1" ht="16.5" customHeight="1" x14ac:dyDescent="0.55000000000000004">
      <c r="B72" s="213"/>
      <c r="C72" s="155"/>
      <c r="D72" s="130" t="b">
        <v>0</v>
      </c>
      <c r="O72" s="194" t="str">
        <f>IF(AND(D70=2,OR(Q71="",T71="")),"配偶者の記号・番号を記入してください！","")</f>
        <v/>
      </c>
      <c r="P72" s="194"/>
      <c r="Q72" s="194"/>
      <c r="R72" s="194"/>
      <c r="S72" s="194"/>
      <c r="T72" s="194"/>
      <c r="U72" s="194"/>
      <c r="V72" s="194"/>
      <c r="W72" s="194"/>
      <c r="X72" s="194"/>
      <c r="Y72" s="194"/>
      <c r="Z72" s="194"/>
      <c r="AA72" s="134"/>
      <c r="AB72" s="134"/>
      <c r="AC72" s="134"/>
      <c r="AD72" s="134"/>
      <c r="AE72" s="134"/>
      <c r="AF72" s="134"/>
      <c r="AG72" s="134"/>
      <c r="AH72" s="134"/>
      <c r="AI72" s="134"/>
      <c r="AJ72" s="134"/>
      <c r="AK72" s="134"/>
      <c r="AL72" s="134"/>
      <c r="AM72" s="134"/>
      <c r="AN72" s="134"/>
      <c r="AO72" s="10"/>
      <c r="AP72" s="10"/>
      <c r="AQ72" s="67"/>
      <c r="AR72" s="10"/>
      <c r="AS72" s="136"/>
      <c r="AT72" s="107"/>
      <c r="AU72" s="107"/>
      <c r="AV72" s="107"/>
      <c r="AW72" s="107"/>
      <c r="AX72" s="107"/>
      <c r="AY72" s="107"/>
      <c r="AZ72" s="107"/>
      <c r="BA72" s="107"/>
      <c r="BB72" s="107"/>
    </row>
    <row r="73" spans="2:54" s="22" customFormat="1" ht="16.5" customHeight="1" x14ac:dyDescent="0.55000000000000004">
      <c r="B73" s="213"/>
      <c r="C73" s="155"/>
      <c r="D73" s="130" t="b">
        <v>0</v>
      </c>
      <c r="S73" s="37"/>
      <c r="T73" s="37"/>
      <c r="U73" s="37"/>
      <c r="V73" s="37"/>
      <c r="W73" s="37"/>
      <c r="X73" s="37"/>
      <c r="Y73" s="37"/>
      <c r="Z73" s="37"/>
      <c r="AA73" s="134"/>
      <c r="AB73" s="134"/>
      <c r="AC73" s="134"/>
      <c r="AD73" s="134"/>
      <c r="AE73" s="134"/>
      <c r="AF73" s="134"/>
      <c r="AG73" s="134"/>
      <c r="AH73" s="134"/>
      <c r="AI73" s="134"/>
      <c r="AJ73" s="134"/>
      <c r="AK73" s="134"/>
      <c r="AL73" s="134"/>
      <c r="AM73" s="134"/>
      <c r="AN73" s="134"/>
      <c r="AO73" s="10"/>
      <c r="AP73" s="10"/>
      <c r="AQ73" s="67"/>
      <c r="AR73" s="10"/>
      <c r="AS73" s="38"/>
      <c r="AT73" s="107"/>
      <c r="AU73" s="107"/>
      <c r="AV73" s="107"/>
      <c r="AW73" s="107"/>
      <c r="AX73" s="107"/>
      <c r="AY73" s="107"/>
      <c r="AZ73" s="107"/>
      <c r="BA73" s="107"/>
      <c r="BB73" s="107"/>
    </row>
    <row r="74" spans="2:54" s="22" customFormat="1" ht="16.5" customHeight="1" x14ac:dyDescent="0.55000000000000004">
      <c r="B74" s="213"/>
      <c r="C74" s="155" t="b">
        <v>0</v>
      </c>
      <c r="D74" s="130"/>
      <c r="W74" s="10"/>
      <c r="X74" s="10"/>
      <c r="Y74" s="10"/>
      <c r="Z74" s="10"/>
      <c r="AA74" s="10"/>
      <c r="AB74" s="10"/>
      <c r="AC74" s="10"/>
      <c r="AD74" s="10"/>
      <c r="AE74" s="10"/>
      <c r="AF74" s="10"/>
      <c r="AG74" s="10"/>
      <c r="AH74" s="10"/>
      <c r="AI74" s="10"/>
      <c r="AJ74" s="10"/>
      <c r="AK74" s="10"/>
      <c r="AL74" s="10"/>
      <c r="AM74" s="10"/>
      <c r="AN74" s="10"/>
      <c r="AO74" s="10"/>
      <c r="AP74" s="10"/>
      <c r="AQ74" s="67"/>
      <c r="AR74" s="10"/>
      <c r="AS74" s="38"/>
      <c r="AT74" s="107"/>
      <c r="AU74" s="107"/>
      <c r="AV74" s="107"/>
      <c r="AW74" s="107"/>
      <c r="AX74" s="107"/>
      <c r="AY74" s="107"/>
      <c r="AZ74" s="107"/>
      <c r="BA74" s="107"/>
      <c r="BB74" s="107"/>
    </row>
    <row r="75" spans="2:54" s="22" customFormat="1" ht="16.5" customHeight="1" x14ac:dyDescent="0.55000000000000004">
      <c r="B75" s="213"/>
      <c r="C75" s="155"/>
      <c r="D75" s="130">
        <v>0</v>
      </c>
      <c r="R75" s="10"/>
      <c r="S75" s="194"/>
      <c r="T75" s="194"/>
      <c r="U75" s="194"/>
      <c r="V75" s="194"/>
      <c r="W75" s="194"/>
      <c r="X75" s="194"/>
      <c r="Y75" s="194"/>
      <c r="Z75" s="194"/>
      <c r="AA75" s="194"/>
      <c r="AB75" s="194"/>
      <c r="AC75" s="194"/>
      <c r="AD75" s="194"/>
      <c r="AE75" s="194"/>
      <c r="AF75" s="194"/>
      <c r="AG75" s="10"/>
      <c r="AH75" s="10"/>
      <c r="AI75" s="10"/>
      <c r="AJ75" s="10"/>
      <c r="AK75" s="10"/>
      <c r="AL75" s="10"/>
      <c r="AM75" s="10"/>
      <c r="AN75" s="10"/>
      <c r="AO75" s="10"/>
      <c r="AP75" s="10"/>
      <c r="AQ75" s="67"/>
      <c r="AR75" s="10"/>
      <c r="AS75" s="38"/>
      <c r="AT75" s="107"/>
      <c r="AU75" s="107"/>
      <c r="AV75" s="107"/>
      <c r="AW75" s="107"/>
      <c r="AX75" s="107"/>
      <c r="AY75" s="107"/>
      <c r="AZ75" s="107"/>
      <c r="BA75" s="107"/>
      <c r="BB75" s="107"/>
    </row>
    <row r="76" spans="2:54" s="22" customFormat="1" ht="16.5" x14ac:dyDescent="0.55000000000000004">
      <c r="B76" s="213"/>
      <c r="C76" s="156"/>
      <c r="D76" s="130" t="b">
        <v>0</v>
      </c>
      <c r="E76" s="140" t="s">
        <v>39</v>
      </c>
      <c r="F76" s="140"/>
      <c r="G76" s="140"/>
      <c r="H76" s="140"/>
      <c r="I76" s="230"/>
      <c r="J76" s="230"/>
      <c r="K76" s="230"/>
      <c r="L76" s="230"/>
      <c r="M76" s="230"/>
      <c r="N76" s="10" t="s">
        <v>40</v>
      </c>
      <c r="O76" s="140" t="s">
        <v>41</v>
      </c>
      <c r="P76" s="140"/>
      <c r="Q76" s="140"/>
      <c r="R76" s="140"/>
      <c r="S76" s="231"/>
      <c r="T76" s="231"/>
      <c r="U76" s="231"/>
      <c r="V76" s="231"/>
      <c r="W76" s="231"/>
      <c r="X76" s="231"/>
      <c r="Y76" s="231"/>
      <c r="Z76" s="231"/>
      <c r="AA76" s="232" t="s">
        <v>42</v>
      </c>
      <c r="AB76" s="232"/>
      <c r="AC76" s="232"/>
      <c r="AD76" s="232"/>
      <c r="AE76" s="231"/>
      <c r="AF76" s="231"/>
      <c r="AG76" s="231"/>
      <c r="AP76" s="10"/>
      <c r="AQ76" s="67"/>
      <c r="AR76" s="10"/>
      <c r="AS76" s="38"/>
      <c r="AT76" s="107"/>
      <c r="AU76" s="107"/>
      <c r="AV76" s="107"/>
      <c r="AW76" s="107"/>
      <c r="AX76" s="107"/>
      <c r="AY76" s="107"/>
      <c r="AZ76" s="107"/>
      <c r="BA76" s="107"/>
      <c r="BB76" s="107"/>
    </row>
    <row r="77" spans="2:54" s="22" customFormat="1" ht="16.5" customHeight="1" thickBot="1" x14ac:dyDescent="0.6">
      <c r="B77" s="213"/>
      <c r="C77" s="123"/>
      <c r="D77" s="130" t="b">
        <v>0</v>
      </c>
      <c r="E77" s="76"/>
      <c r="F77" s="76"/>
      <c r="G77" s="76"/>
      <c r="H77" s="76"/>
      <c r="I77" s="76"/>
      <c r="J77" s="76"/>
      <c r="K77" s="76"/>
      <c r="L77" s="76"/>
      <c r="M77" s="76"/>
      <c r="N77" s="76"/>
      <c r="O77" s="76"/>
      <c r="P77" s="76"/>
      <c r="Q77" s="76"/>
      <c r="R77" s="76"/>
      <c r="S77" s="195" t="str">
        <f>IF(D75=1,IF(OR(I76="",S76="",AE76=""),"金額・援助者・続柄全て記入してください！",""),
"")</f>
        <v/>
      </c>
      <c r="T77" s="195"/>
      <c r="U77" s="195"/>
      <c r="V77" s="195"/>
      <c r="W77" s="195"/>
      <c r="X77" s="195"/>
      <c r="Y77" s="195"/>
      <c r="Z77" s="195"/>
      <c r="AA77" s="195"/>
      <c r="AB77" s="195"/>
      <c r="AC77" s="195"/>
      <c r="AD77" s="195"/>
      <c r="AE77" s="195"/>
      <c r="AF77" s="195"/>
      <c r="AG77" s="77"/>
      <c r="AH77" s="77"/>
      <c r="AI77" s="77"/>
      <c r="AJ77" s="77"/>
      <c r="AK77" s="77"/>
      <c r="AL77" s="77"/>
      <c r="AM77" s="77"/>
      <c r="AN77" s="77"/>
      <c r="AO77" s="77"/>
      <c r="AP77" s="77"/>
      <c r="AQ77" s="78"/>
      <c r="AR77" s="10"/>
      <c r="AS77" s="38"/>
      <c r="AT77" s="107"/>
      <c r="AU77" s="107"/>
      <c r="AV77" s="107"/>
      <c r="AW77" s="107"/>
      <c r="AX77" s="107"/>
      <c r="AY77" s="107"/>
      <c r="AZ77" s="107"/>
      <c r="BA77" s="107"/>
      <c r="BB77" s="107"/>
    </row>
    <row r="78" spans="2:54" s="22" customFormat="1" ht="16.5" customHeight="1" x14ac:dyDescent="0.55000000000000004">
      <c r="B78" s="213"/>
      <c r="C78" s="79" t="s">
        <v>89</v>
      </c>
      <c r="D78" s="60"/>
      <c r="E78" s="60"/>
      <c r="F78" s="60"/>
      <c r="G78" s="60"/>
      <c r="H78" s="60"/>
      <c r="I78" s="60"/>
      <c r="J78" s="60"/>
      <c r="K78" s="60"/>
      <c r="L78" s="60"/>
      <c r="M78" s="60"/>
      <c r="N78" s="60"/>
      <c r="O78" s="137"/>
      <c r="P78" s="141"/>
      <c r="Q78" s="141"/>
      <c r="R78" s="137"/>
      <c r="S78" s="137"/>
      <c r="T78" s="137"/>
      <c r="U78" s="137"/>
      <c r="V78" s="142"/>
      <c r="W78" s="142"/>
      <c r="X78" s="137"/>
      <c r="Y78" s="139"/>
      <c r="Z78" s="139"/>
      <c r="AA78" s="139"/>
      <c r="AB78" s="139"/>
      <c r="AC78" s="61"/>
      <c r="AD78" s="61"/>
      <c r="AE78" s="139"/>
      <c r="AF78" s="40"/>
      <c r="AG78" s="40"/>
      <c r="AH78" s="40"/>
      <c r="AI78" s="40"/>
      <c r="AJ78" s="40"/>
      <c r="AK78" s="40"/>
      <c r="AL78" s="40"/>
      <c r="AM78" s="40"/>
      <c r="AN78" s="40"/>
      <c r="AO78" s="40"/>
      <c r="AP78" s="40"/>
      <c r="AQ78" s="40"/>
      <c r="AR78" s="148"/>
      <c r="AS78" s="38"/>
      <c r="AT78" s="107"/>
      <c r="AU78" s="107"/>
      <c r="AV78" s="107"/>
      <c r="AW78" s="107"/>
      <c r="AX78" s="107"/>
      <c r="AY78" s="107"/>
      <c r="AZ78" s="107"/>
      <c r="BA78" s="107"/>
      <c r="BB78" s="107"/>
    </row>
    <row r="79" spans="2:54" s="22" customFormat="1" ht="16.5" customHeight="1" x14ac:dyDescent="0.55000000000000004">
      <c r="B79" s="213"/>
      <c r="C79" s="157" t="s">
        <v>84</v>
      </c>
      <c r="D79" s="39"/>
      <c r="E79" s="40"/>
      <c r="F79" s="40"/>
      <c r="G79" s="40"/>
      <c r="H79" s="40"/>
      <c r="I79" s="40"/>
      <c r="J79" s="40"/>
      <c r="K79" s="40"/>
      <c r="L79" s="40"/>
      <c r="M79" s="40"/>
      <c r="N79" s="40"/>
      <c r="O79" s="40"/>
      <c r="P79" s="40"/>
      <c r="Q79" s="40"/>
      <c r="R79" s="143"/>
      <c r="S79" s="143"/>
      <c r="T79" s="143"/>
      <c r="U79" s="143"/>
      <c r="V79" s="143"/>
      <c r="W79" s="136"/>
      <c r="X79" s="136"/>
      <c r="Y79" s="136"/>
      <c r="Z79" s="136"/>
      <c r="AA79" s="136"/>
      <c r="AB79" s="136"/>
      <c r="AC79" s="38"/>
      <c r="AD79" s="38"/>
      <c r="AE79" s="138"/>
      <c r="AF79" s="40"/>
      <c r="AG79" s="40"/>
      <c r="AH79" s="40"/>
      <c r="AI79" s="40"/>
      <c r="AJ79" s="40"/>
      <c r="AK79" s="40"/>
      <c r="AL79" s="40"/>
      <c r="AM79" s="40"/>
      <c r="AN79" s="40"/>
      <c r="AO79" s="40"/>
      <c r="AP79" s="40"/>
      <c r="AQ79" s="40"/>
      <c r="AR79" s="148"/>
      <c r="AS79" s="38"/>
      <c r="AT79" s="107"/>
      <c r="AU79" s="107"/>
      <c r="AV79" s="107"/>
      <c r="AW79" s="107"/>
      <c r="AX79" s="107"/>
      <c r="AY79" s="107"/>
      <c r="AZ79" s="107"/>
      <c r="BA79" s="107"/>
      <c r="BB79" s="107"/>
    </row>
    <row r="80" spans="2:54" s="22" customFormat="1" ht="16.5" customHeight="1" x14ac:dyDescent="0.55000000000000004">
      <c r="B80" s="213"/>
      <c r="C80" s="157" t="s">
        <v>85</v>
      </c>
      <c r="D80" s="39"/>
      <c r="E80" s="40"/>
      <c r="F80" s="40"/>
      <c r="G80" s="40"/>
      <c r="H80" s="40"/>
      <c r="I80" s="40"/>
      <c r="J80" s="40"/>
      <c r="K80" s="40"/>
      <c r="L80" s="40"/>
      <c r="M80" s="40"/>
      <c r="N80" s="40"/>
      <c r="O80" s="40"/>
      <c r="P80" s="40"/>
      <c r="Q80" s="40"/>
      <c r="R80" s="40"/>
      <c r="S80" s="40"/>
      <c r="T80" s="40"/>
      <c r="U80" s="40"/>
      <c r="V80" s="40"/>
      <c r="W80" s="38"/>
      <c r="X80" s="38"/>
      <c r="Y80" s="38"/>
      <c r="Z80" s="38"/>
      <c r="AA80" s="38"/>
      <c r="AB80" s="38"/>
      <c r="AC80" s="38"/>
      <c r="AD80" s="38"/>
      <c r="AE80" s="38"/>
      <c r="AF80" s="144"/>
      <c r="AG80" s="144"/>
      <c r="AH80" s="293" t="s">
        <v>86</v>
      </c>
      <c r="AI80" s="293"/>
      <c r="AJ80" s="293"/>
      <c r="AK80" s="293"/>
      <c r="AL80" s="293"/>
      <c r="AM80" s="290" t="str">
        <f>IF(C69=2,"不要",IF(C69=1,IF(D70=1,"不要","必要"),""))</f>
        <v/>
      </c>
      <c r="AN80" s="291"/>
      <c r="AO80" s="292"/>
      <c r="AP80" s="144" t="s">
        <v>83</v>
      </c>
      <c r="AQ80" s="151"/>
      <c r="AR80" s="10"/>
      <c r="AS80" s="38"/>
      <c r="AT80" s="107"/>
      <c r="AU80" s="107"/>
      <c r="AV80" s="107"/>
      <c r="AW80" s="107"/>
      <c r="AX80" s="107"/>
      <c r="AY80" s="107"/>
      <c r="AZ80" s="107"/>
      <c r="BA80" s="107"/>
      <c r="BB80" s="107"/>
    </row>
    <row r="81" spans="2:54" s="22" customFormat="1" ht="4" customHeight="1" x14ac:dyDescent="0.55000000000000004">
      <c r="B81" s="213"/>
      <c r="C81" s="157"/>
      <c r="D81" s="39"/>
      <c r="E81" s="40"/>
      <c r="F81" s="40"/>
      <c r="G81" s="40"/>
      <c r="H81" s="40"/>
      <c r="I81" s="40"/>
      <c r="J81" s="40"/>
      <c r="K81" s="40"/>
      <c r="L81" s="40"/>
      <c r="M81" s="40"/>
      <c r="N81" s="40"/>
      <c r="O81" s="40"/>
      <c r="P81" s="40"/>
      <c r="Q81" s="40"/>
      <c r="R81" s="40"/>
      <c r="S81" s="40"/>
      <c r="T81" s="40"/>
      <c r="U81" s="40"/>
      <c r="V81" s="40"/>
      <c r="W81" s="38"/>
      <c r="X81" s="38"/>
      <c r="Y81" s="38"/>
      <c r="Z81" s="38"/>
      <c r="AA81" s="38"/>
      <c r="AB81" s="38"/>
      <c r="AC81" s="38"/>
      <c r="AD81" s="38"/>
      <c r="AE81" s="38"/>
      <c r="AF81" s="144"/>
      <c r="AG81" s="144"/>
      <c r="AH81" s="146"/>
      <c r="AI81" s="146"/>
      <c r="AJ81" s="146"/>
      <c r="AK81" s="146"/>
      <c r="AL81" s="146"/>
      <c r="AM81" s="145"/>
      <c r="AN81" s="145"/>
      <c r="AO81" s="145"/>
      <c r="AP81" s="146"/>
      <c r="AQ81" s="147"/>
      <c r="AR81" s="10"/>
      <c r="AS81" s="38"/>
      <c r="AT81" s="107"/>
      <c r="AU81" s="107"/>
      <c r="AV81" s="107"/>
      <c r="AW81" s="107"/>
      <c r="AX81" s="107"/>
      <c r="AY81" s="107"/>
      <c r="AZ81" s="107"/>
      <c r="BA81" s="107"/>
      <c r="BB81" s="107"/>
    </row>
    <row r="82" spans="2:54" s="22" customFormat="1" ht="16.5" customHeight="1" x14ac:dyDescent="0.55000000000000004">
      <c r="B82" s="213"/>
      <c r="C82" s="43" t="s">
        <v>43</v>
      </c>
      <c r="D82" s="43"/>
      <c r="E82" s="43"/>
      <c r="F82" s="43"/>
      <c r="G82" s="43"/>
      <c r="H82" s="43"/>
      <c r="I82" s="43"/>
      <c r="J82" s="43"/>
      <c r="K82" s="43"/>
      <c r="L82" s="43"/>
      <c r="M82" s="43"/>
      <c r="N82" s="43"/>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64"/>
      <c r="AR82" s="10"/>
      <c r="AS82" s="38"/>
      <c r="AT82" s="107"/>
      <c r="AU82" s="107"/>
      <c r="AV82" s="107"/>
      <c r="AW82" s="107"/>
      <c r="AX82" s="107"/>
      <c r="AY82" s="107"/>
      <c r="AZ82" s="107"/>
      <c r="BA82" s="107"/>
      <c r="BB82" s="107"/>
    </row>
    <row r="83" spans="2:54" s="22" customFormat="1" ht="16.5" customHeight="1" x14ac:dyDescent="0.55000000000000004">
      <c r="B83" s="213"/>
      <c r="C83" s="286" t="s">
        <v>44</v>
      </c>
      <c r="D83" s="286"/>
      <c r="E83" s="286"/>
      <c r="F83" s="286"/>
      <c r="G83" s="286"/>
      <c r="H83" s="286"/>
      <c r="I83" s="286"/>
      <c r="J83" s="286"/>
      <c r="K83" s="286"/>
      <c r="L83" s="286"/>
      <c r="M83" s="286"/>
      <c r="N83" s="286"/>
      <c r="O83" s="286"/>
      <c r="P83" s="286"/>
      <c r="Q83" s="286"/>
      <c r="R83" s="286"/>
      <c r="S83" s="286"/>
      <c r="T83" s="286"/>
      <c r="U83" s="286"/>
      <c r="V83" s="286"/>
      <c r="W83" s="287"/>
      <c r="X83" s="237" t="s">
        <v>45</v>
      </c>
      <c r="Y83" s="237"/>
      <c r="Z83" s="237"/>
      <c r="AA83" s="237"/>
      <c r="AB83" s="237"/>
      <c r="AC83" s="237"/>
      <c r="AD83" s="237"/>
      <c r="AE83" s="237" t="s">
        <v>46</v>
      </c>
      <c r="AF83" s="237"/>
      <c r="AG83" s="237"/>
      <c r="AH83" s="237"/>
      <c r="AI83" s="237"/>
      <c r="AJ83" s="237"/>
      <c r="AK83" s="237"/>
      <c r="AL83" s="237"/>
      <c r="AM83" s="237"/>
      <c r="AN83" s="237"/>
      <c r="AO83" s="237"/>
      <c r="AP83" s="237"/>
      <c r="AQ83" s="297"/>
      <c r="AR83" s="10"/>
      <c r="AS83" s="38"/>
      <c r="AT83" s="107"/>
      <c r="AU83" s="107"/>
      <c r="AV83" s="107"/>
      <c r="AW83" s="107"/>
      <c r="AX83" s="107"/>
      <c r="AY83" s="107"/>
      <c r="AZ83" s="107"/>
      <c r="BA83" s="107"/>
      <c r="BB83" s="107"/>
    </row>
    <row r="84" spans="2:54" ht="16.5" customHeight="1" x14ac:dyDescent="0.55000000000000004">
      <c r="B84" s="213"/>
      <c r="C84" s="50" t="s">
        <v>47</v>
      </c>
      <c r="D84" s="50"/>
      <c r="E84" s="50"/>
      <c r="F84" s="50"/>
      <c r="G84" s="50"/>
      <c r="H84" s="50"/>
      <c r="I84" s="50"/>
      <c r="J84" s="50"/>
      <c r="K84" s="50"/>
      <c r="L84" s="50"/>
      <c r="M84" s="50"/>
      <c r="N84" s="50"/>
      <c r="O84" s="97"/>
      <c r="P84" s="97"/>
      <c r="Q84" s="97"/>
      <c r="R84" s="97"/>
      <c r="S84" s="97"/>
      <c r="T84" s="97"/>
      <c r="U84" s="97"/>
      <c r="V84" s="97"/>
      <c r="W84" s="98"/>
      <c r="X84" s="200">
        <v>0</v>
      </c>
      <c r="Y84" s="200"/>
      <c r="Z84" s="200"/>
      <c r="AA84" s="200"/>
      <c r="AB84" s="200"/>
      <c r="AC84" s="200"/>
      <c r="AD84" s="13"/>
      <c r="AE84" s="253" t="s">
        <v>48</v>
      </c>
      <c r="AF84" s="254"/>
      <c r="AG84" s="254"/>
      <c r="AH84" s="254"/>
      <c r="AI84" s="254"/>
      <c r="AJ84" s="254"/>
      <c r="AK84" s="254"/>
      <c r="AL84" s="254"/>
      <c r="AM84" s="254"/>
      <c r="AN84" s="254"/>
      <c r="AO84" s="254"/>
      <c r="AP84" s="254"/>
      <c r="AQ84" s="255"/>
      <c r="AS84" s="298" t="str">
        <f>IF(X84="","金額を入力してください！","")</f>
        <v/>
      </c>
    </row>
    <row r="85" spans="2:54" ht="16.5" customHeight="1" x14ac:dyDescent="0.55000000000000004">
      <c r="B85" s="213"/>
      <c r="C85" s="48"/>
      <c r="D85" s="48"/>
      <c r="E85" s="48"/>
      <c r="F85" s="48"/>
      <c r="G85" s="48"/>
      <c r="H85" s="48"/>
      <c r="I85" s="48"/>
      <c r="J85" s="48"/>
      <c r="K85" s="48"/>
      <c r="L85" s="48"/>
      <c r="M85" s="48"/>
      <c r="N85" s="48"/>
      <c r="O85" s="49"/>
      <c r="P85" s="49"/>
      <c r="Q85" s="49"/>
      <c r="R85" s="49"/>
      <c r="S85" s="49"/>
      <c r="T85" s="49"/>
      <c r="U85" s="49"/>
      <c r="V85" s="49"/>
      <c r="W85" s="99"/>
      <c r="X85" s="204"/>
      <c r="Y85" s="204"/>
      <c r="Z85" s="204"/>
      <c r="AA85" s="204"/>
      <c r="AB85" s="204"/>
      <c r="AC85" s="204"/>
      <c r="AD85" s="18" t="s">
        <v>40</v>
      </c>
      <c r="AE85" s="259" t="s">
        <v>49</v>
      </c>
      <c r="AF85" s="260"/>
      <c r="AG85" s="260"/>
      <c r="AH85" s="260"/>
      <c r="AI85" s="260"/>
      <c r="AJ85" s="260"/>
      <c r="AK85" s="260"/>
      <c r="AL85" s="260"/>
      <c r="AM85" s="260"/>
      <c r="AN85" s="260"/>
      <c r="AO85" s="260"/>
      <c r="AP85" s="260"/>
      <c r="AQ85" s="261"/>
      <c r="AS85" s="298"/>
    </row>
    <row r="86" spans="2:54" ht="16.5" customHeight="1" x14ac:dyDescent="0.55000000000000004">
      <c r="B86" s="213"/>
      <c r="C86" s="158" t="s">
        <v>50</v>
      </c>
      <c r="D86" s="44"/>
      <c r="E86" s="44"/>
      <c r="F86" s="44"/>
      <c r="G86" s="44"/>
      <c r="H86" s="44"/>
      <c r="I86" s="51"/>
      <c r="J86" s="42" t="s">
        <v>51</v>
      </c>
      <c r="K86" s="43"/>
      <c r="L86" s="43"/>
      <c r="M86" s="238"/>
      <c r="N86" s="238"/>
      <c r="O86" s="238"/>
      <c r="P86" s="238"/>
      <c r="Q86" s="238"/>
      <c r="R86" s="238"/>
      <c r="S86" s="238"/>
      <c r="T86" s="238"/>
      <c r="U86" s="238"/>
      <c r="V86" s="238"/>
      <c r="W86" s="30" t="s">
        <v>28</v>
      </c>
      <c r="X86" s="196">
        <v>0</v>
      </c>
      <c r="Y86" s="184"/>
      <c r="Z86" s="184"/>
      <c r="AA86" s="184"/>
      <c r="AB86" s="184"/>
      <c r="AC86" s="184"/>
      <c r="AD86" s="41" t="s">
        <v>40</v>
      </c>
      <c r="AE86" s="11" t="str">
        <f>IF(OR(X86&gt;0,X87&gt;0,X88&gt;0),"証明となる書類（年金振込通知書等）","")</f>
        <v/>
      </c>
      <c r="AF86" s="12"/>
      <c r="AG86" s="12"/>
      <c r="AH86" s="12"/>
      <c r="AI86" s="12"/>
      <c r="AJ86" s="12"/>
      <c r="AK86" s="12"/>
      <c r="AL86" s="12"/>
      <c r="AM86" s="12"/>
      <c r="AN86" s="12"/>
      <c r="AO86" s="12"/>
      <c r="AP86" s="12"/>
      <c r="AQ86" s="66"/>
      <c r="AS86" s="59" t="str">
        <f>IF(X86="","金額を入力してください！",IF(AND(X86&gt;0,M86=""),"年金名を入力してください！",""))</f>
        <v/>
      </c>
    </row>
    <row r="87" spans="2:54" ht="16.5" customHeight="1" x14ac:dyDescent="0.55000000000000004">
      <c r="B87" s="213"/>
      <c r="C87" s="158" t="s">
        <v>52</v>
      </c>
      <c r="D87" s="44"/>
      <c r="E87" s="44"/>
      <c r="F87" s="44"/>
      <c r="G87" s="44"/>
      <c r="H87" s="44"/>
      <c r="I87" s="51"/>
      <c r="J87" s="42" t="s">
        <v>53</v>
      </c>
      <c r="K87" s="43"/>
      <c r="L87" s="43"/>
      <c r="M87" s="238"/>
      <c r="N87" s="238"/>
      <c r="O87" s="238"/>
      <c r="P87" s="238"/>
      <c r="Q87" s="238"/>
      <c r="R87" s="238"/>
      <c r="S87" s="238"/>
      <c r="T87" s="238"/>
      <c r="U87" s="238"/>
      <c r="V87" s="238"/>
      <c r="W87" s="30" t="s">
        <v>28</v>
      </c>
      <c r="X87" s="196">
        <v>0</v>
      </c>
      <c r="Y87" s="184"/>
      <c r="Z87" s="184"/>
      <c r="AA87" s="184"/>
      <c r="AB87" s="184"/>
      <c r="AC87" s="184"/>
      <c r="AD87" s="41" t="s">
        <v>40</v>
      </c>
      <c r="AE87" s="113" t="s">
        <v>54</v>
      </c>
      <c r="AF87" s="22"/>
      <c r="AG87" s="22"/>
      <c r="AH87" s="22"/>
      <c r="AI87" s="22"/>
      <c r="AJ87" s="22"/>
      <c r="AK87" s="22"/>
      <c r="AL87" s="22"/>
      <c r="AM87" s="22"/>
      <c r="AN87" s="22"/>
      <c r="AO87" s="22"/>
      <c r="AP87" s="22"/>
      <c r="AQ87" s="114"/>
      <c r="AS87" s="59" t="str">
        <f t="shared" ref="AS87:AS88" si="0">IF(X87="","金額を入力してください！",IF(AND(X87&gt;0,M87=""),"年金名を入力してください！",""))</f>
        <v/>
      </c>
    </row>
    <row r="88" spans="2:54" ht="16.5" customHeight="1" x14ac:dyDescent="0.55000000000000004">
      <c r="B88" s="213"/>
      <c r="C88" s="158" t="s">
        <v>55</v>
      </c>
      <c r="D88" s="44"/>
      <c r="E88" s="44"/>
      <c r="F88" s="44"/>
      <c r="G88" s="44"/>
      <c r="H88" s="44"/>
      <c r="I88" s="51"/>
      <c r="J88" s="96" t="s">
        <v>56</v>
      </c>
      <c r="K88" s="50"/>
      <c r="L88" s="50"/>
      <c r="M88" s="250"/>
      <c r="N88" s="250"/>
      <c r="O88" s="250"/>
      <c r="P88" s="250"/>
      <c r="Q88" s="250"/>
      <c r="R88" s="250"/>
      <c r="S88" s="250"/>
      <c r="T88" s="250"/>
      <c r="U88" s="250"/>
      <c r="V88" s="250"/>
      <c r="W88" s="98" t="s">
        <v>28</v>
      </c>
      <c r="X88" s="196">
        <v>0</v>
      </c>
      <c r="Y88" s="184"/>
      <c r="Z88" s="184"/>
      <c r="AA88" s="184"/>
      <c r="AB88" s="184"/>
      <c r="AC88" s="184"/>
      <c r="AD88" s="41" t="s">
        <v>40</v>
      </c>
      <c r="AE88" s="115" t="s">
        <v>57</v>
      </c>
      <c r="AF88" s="7"/>
      <c r="AG88" s="7"/>
      <c r="AH88" s="7"/>
      <c r="AI88" s="7"/>
      <c r="AJ88" s="7"/>
      <c r="AK88" s="7"/>
      <c r="AL88" s="7"/>
      <c r="AM88" s="7"/>
      <c r="AN88" s="7"/>
      <c r="AO88" s="7"/>
      <c r="AP88" s="7"/>
      <c r="AQ88" s="116"/>
      <c r="AS88" s="59" t="str">
        <f t="shared" si="0"/>
        <v/>
      </c>
    </row>
    <row r="89" spans="2:54" ht="16.5" customHeight="1" x14ac:dyDescent="0.55000000000000004">
      <c r="B89" s="213"/>
      <c r="C89" s="50" t="s">
        <v>58</v>
      </c>
      <c r="D89" s="50"/>
      <c r="E89" s="50"/>
      <c r="F89" s="50"/>
      <c r="G89" s="50"/>
      <c r="H89" s="50"/>
      <c r="I89" s="50"/>
      <c r="J89" s="50"/>
      <c r="K89" s="50"/>
      <c r="L89" s="50"/>
      <c r="M89" s="50"/>
      <c r="N89" s="50"/>
      <c r="O89" s="97"/>
      <c r="P89" s="97"/>
      <c r="Q89" s="97"/>
      <c r="R89" s="97"/>
      <c r="S89" s="97"/>
      <c r="T89" s="97"/>
      <c r="U89" s="97"/>
      <c r="V89" s="97"/>
      <c r="W89" s="98"/>
      <c r="X89" s="196">
        <v>0</v>
      </c>
      <c r="Y89" s="184"/>
      <c r="Z89" s="184"/>
      <c r="AA89" s="184"/>
      <c r="AB89" s="184"/>
      <c r="AC89" s="184"/>
      <c r="AD89" s="41" t="s">
        <v>40</v>
      </c>
      <c r="AE89" s="185" t="str">
        <f>IF(X89&gt;0,"確定申告書類一式","")</f>
        <v/>
      </c>
      <c r="AF89" s="186"/>
      <c r="AG89" s="186"/>
      <c r="AH89" s="186"/>
      <c r="AI89" s="186"/>
      <c r="AJ89" s="186"/>
      <c r="AK89" s="186"/>
      <c r="AL89" s="186"/>
      <c r="AM89" s="186"/>
      <c r="AN89" s="186"/>
      <c r="AO89" s="186"/>
      <c r="AP89" s="186"/>
      <c r="AQ89" s="187"/>
      <c r="AS89" s="59" t="str">
        <f>IF(X89="","金額を入力してください！","")</f>
        <v/>
      </c>
    </row>
    <row r="90" spans="2:54" ht="16.5" customHeight="1" x14ac:dyDescent="0.55000000000000004">
      <c r="B90" s="213"/>
      <c r="C90" s="43" t="s">
        <v>59</v>
      </c>
      <c r="D90" s="43"/>
      <c r="E90" s="43"/>
      <c r="F90" s="43"/>
      <c r="G90" s="43"/>
      <c r="H90" s="43"/>
      <c r="I90" s="43"/>
      <c r="J90" s="43"/>
      <c r="K90" s="43"/>
      <c r="L90" s="43"/>
      <c r="M90" s="43"/>
      <c r="N90" s="43"/>
      <c r="O90" s="29"/>
      <c r="P90" s="29"/>
      <c r="Q90" s="29"/>
      <c r="R90" s="29"/>
      <c r="S90" s="29"/>
      <c r="T90" s="29"/>
      <c r="U90" s="29"/>
      <c r="V90" s="29"/>
      <c r="W90" s="30"/>
      <c r="X90" s="196">
        <v>0</v>
      </c>
      <c r="Y90" s="184"/>
      <c r="Z90" s="184"/>
      <c r="AA90" s="184"/>
      <c r="AB90" s="184"/>
      <c r="AC90" s="184"/>
      <c r="AD90" s="41" t="s">
        <v>40</v>
      </c>
      <c r="AE90" s="185" t="str">
        <f>IF(X90&gt;0,"証明となる書類","")</f>
        <v/>
      </c>
      <c r="AF90" s="186"/>
      <c r="AG90" s="186"/>
      <c r="AH90" s="186"/>
      <c r="AI90" s="186"/>
      <c r="AJ90" s="186"/>
      <c r="AK90" s="186"/>
      <c r="AL90" s="186"/>
      <c r="AM90" s="186"/>
      <c r="AN90" s="186"/>
      <c r="AO90" s="186"/>
      <c r="AP90" s="186"/>
      <c r="AQ90" s="187"/>
      <c r="AS90" s="59" t="str">
        <f>IF(X90="","金額を入力してください！","")</f>
        <v/>
      </c>
      <c r="AT90" s="108"/>
    </row>
    <row r="91" spans="2:54" ht="16.5" customHeight="1" x14ac:dyDescent="0.55000000000000004">
      <c r="B91" s="213"/>
      <c r="C91" s="158" t="s">
        <v>60</v>
      </c>
      <c r="D91" s="44"/>
      <c r="E91" s="44"/>
      <c r="F91" s="44"/>
      <c r="G91" s="44"/>
      <c r="H91" s="44"/>
      <c r="I91" s="51"/>
      <c r="J91" s="95" t="s">
        <v>61</v>
      </c>
      <c r="K91" s="48"/>
      <c r="L91" s="48"/>
      <c r="M91" s="48"/>
      <c r="N91" s="48"/>
      <c r="O91" s="49"/>
      <c r="P91" s="49"/>
      <c r="Q91" s="49"/>
      <c r="R91" s="49"/>
      <c r="S91" s="49"/>
      <c r="T91" s="49"/>
      <c r="U91" s="49"/>
      <c r="V91" s="49"/>
      <c r="W91" s="49"/>
      <c r="X91" s="196">
        <v>0</v>
      </c>
      <c r="Y91" s="184"/>
      <c r="Z91" s="184"/>
      <c r="AA91" s="184"/>
      <c r="AB91" s="184"/>
      <c r="AC91" s="184"/>
      <c r="AD91" s="41" t="s">
        <v>40</v>
      </c>
      <c r="AE91" s="185"/>
      <c r="AF91" s="186"/>
      <c r="AG91" s="186"/>
      <c r="AH91" s="186"/>
      <c r="AI91" s="186"/>
      <c r="AJ91" s="186"/>
      <c r="AK91" s="186"/>
      <c r="AL91" s="186"/>
      <c r="AM91" s="186"/>
      <c r="AN91" s="186"/>
      <c r="AO91" s="186"/>
      <c r="AP91" s="186"/>
      <c r="AQ91" s="187"/>
      <c r="AS91" s="59" t="str">
        <f t="shared" ref="AS91:AS96" si="1">IF(X91="","金額を入力してください！","")</f>
        <v/>
      </c>
    </row>
    <row r="92" spans="2:54" ht="16.5" customHeight="1" x14ac:dyDescent="0.55000000000000004">
      <c r="B92" s="213"/>
      <c r="C92" s="48"/>
      <c r="D92" s="48"/>
      <c r="E92" s="48"/>
      <c r="F92" s="48"/>
      <c r="G92" s="48"/>
      <c r="H92" s="48"/>
      <c r="I92" s="52"/>
      <c r="J92" s="96" t="s">
        <v>62</v>
      </c>
      <c r="K92" s="50"/>
      <c r="L92" s="50"/>
      <c r="M92" s="50"/>
      <c r="N92" s="50"/>
      <c r="O92" s="97"/>
      <c r="P92" s="97"/>
      <c r="Q92" s="97"/>
      <c r="R92" s="97"/>
      <c r="S92" s="97"/>
      <c r="T92" s="97"/>
      <c r="U92" s="97"/>
      <c r="V92" s="97"/>
      <c r="W92" s="97"/>
      <c r="X92" s="196">
        <v>0</v>
      </c>
      <c r="Y92" s="184"/>
      <c r="Z92" s="184"/>
      <c r="AA92" s="184"/>
      <c r="AB92" s="184"/>
      <c r="AC92" s="184"/>
      <c r="AD92" s="41" t="s">
        <v>40</v>
      </c>
      <c r="AE92" s="185"/>
      <c r="AF92" s="186"/>
      <c r="AG92" s="186"/>
      <c r="AH92" s="186"/>
      <c r="AI92" s="186"/>
      <c r="AJ92" s="186"/>
      <c r="AK92" s="186"/>
      <c r="AL92" s="186"/>
      <c r="AM92" s="186"/>
      <c r="AN92" s="186"/>
      <c r="AO92" s="186"/>
      <c r="AP92" s="186"/>
      <c r="AQ92" s="187"/>
      <c r="AS92" s="59" t="str">
        <f t="shared" si="1"/>
        <v/>
      </c>
    </row>
    <row r="93" spans="2:54" ht="16.5" customHeight="1" x14ac:dyDescent="0.55000000000000004">
      <c r="B93" s="213"/>
      <c r="C93" s="50" t="s">
        <v>63</v>
      </c>
      <c r="D93" s="44"/>
      <c r="E93" s="44"/>
      <c r="F93" s="44"/>
      <c r="G93" s="44"/>
      <c r="H93" s="44"/>
      <c r="I93" s="44"/>
      <c r="J93" s="96" t="s">
        <v>64</v>
      </c>
      <c r="K93" s="50"/>
      <c r="L93" s="50"/>
      <c r="M93" s="50"/>
      <c r="N93" s="50"/>
      <c r="O93" s="97"/>
      <c r="P93" s="97"/>
      <c r="Q93" s="97"/>
      <c r="R93" s="97"/>
      <c r="S93" s="97"/>
      <c r="T93" s="97"/>
      <c r="U93" s="97"/>
      <c r="V93" s="97"/>
      <c r="W93" s="98"/>
      <c r="X93" s="196">
        <v>0</v>
      </c>
      <c r="Y93" s="184"/>
      <c r="Z93" s="184"/>
      <c r="AA93" s="184"/>
      <c r="AB93" s="184"/>
      <c r="AC93" s="184"/>
      <c r="AD93" s="41" t="s">
        <v>40</v>
      </c>
      <c r="AE93" s="185"/>
      <c r="AF93" s="186"/>
      <c r="AG93" s="186"/>
      <c r="AH93" s="186"/>
      <c r="AI93" s="186"/>
      <c r="AJ93" s="186"/>
      <c r="AK93" s="186"/>
      <c r="AL93" s="186"/>
      <c r="AM93" s="186"/>
      <c r="AN93" s="186"/>
      <c r="AO93" s="186"/>
      <c r="AP93" s="186"/>
      <c r="AQ93" s="187"/>
      <c r="AS93" s="59" t="str">
        <f t="shared" si="1"/>
        <v/>
      </c>
    </row>
    <row r="94" spans="2:54" ht="16.5" customHeight="1" x14ac:dyDescent="0.55000000000000004">
      <c r="B94" s="213"/>
      <c r="C94" s="158"/>
      <c r="D94" s="44"/>
      <c r="E94" s="44"/>
      <c r="F94" s="44"/>
      <c r="G94" s="44"/>
      <c r="H94" s="44"/>
      <c r="I94" s="44"/>
      <c r="J94" s="42" t="s">
        <v>65</v>
      </c>
      <c r="K94" s="50"/>
      <c r="L94" s="50"/>
      <c r="M94" s="50"/>
      <c r="N94" s="50"/>
      <c r="O94" s="97"/>
      <c r="P94" s="97"/>
      <c r="Q94" s="97"/>
      <c r="R94" s="97"/>
      <c r="S94" s="97"/>
      <c r="T94" s="97"/>
      <c r="U94" s="97"/>
      <c r="V94" s="97"/>
      <c r="W94" s="98"/>
      <c r="X94" s="196">
        <v>0</v>
      </c>
      <c r="Y94" s="184"/>
      <c r="Z94" s="184"/>
      <c r="AA94" s="184"/>
      <c r="AB94" s="184"/>
      <c r="AC94" s="184"/>
      <c r="AD94" s="41" t="s">
        <v>40</v>
      </c>
      <c r="AE94" s="185"/>
      <c r="AF94" s="186"/>
      <c r="AG94" s="186"/>
      <c r="AH94" s="186"/>
      <c r="AI94" s="186"/>
      <c r="AJ94" s="186"/>
      <c r="AK94" s="186"/>
      <c r="AL94" s="186"/>
      <c r="AM94" s="186"/>
      <c r="AN94" s="186"/>
      <c r="AO94" s="186"/>
      <c r="AP94" s="186"/>
      <c r="AQ94" s="187"/>
      <c r="AS94" s="59" t="str">
        <f t="shared" si="1"/>
        <v/>
      </c>
      <c r="AT94" s="109"/>
    </row>
    <row r="95" spans="2:54" ht="16.5" customHeight="1" x14ac:dyDescent="0.55000000000000004">
      <c r="B95" s="213"/>
      <c r="C95" s="158"/>
      <c r="D95" s="44"/>
      <c r="E95" s="44"/>
      <c r="F95" s="44"/>
      <c r="G95" s="44"/>
      <c r="H95" s="44"/>
      <c r="I95" s="44"/>
      <c r="J95" s="96" t="s">
        <v>66</v>
      </c>
      <c r="K95" s="50"/>
      <c r="L95" s="50"/>
      <c r="M95" s="50"/>
      <c r="N95" s="50"/>
      <c r="O95" s="97"/>
      <c r="P95" s="97"/>
      <c r="Q95" s="97"/>
      <c r="R95" s="97"/>
      <c r="S95" s="97"/>
      <c r="T95" s="97"/>
      <c r="U95" s="97"/>
      <c r="V95" s="97"/>
      <c r="W95" s="98"/>
      <c r="X95" s="196">
        <v>0</v>
      </c>
      <c r="Y95" s="184"/>
      <c r="Z95" s="184"/>
      <c r="AA95" s="184"/>
      <c r="AB95" s="184"/>
      <c r="AC95" s="184"/>
      <c r="AD95" s="41" t="s">
        <v>40</v>
      </c>
      <c r="AE95" s="185"/>
      <c r="AF95" s="186"/>
      <c r="AG95" s="186"/>
      <c r="AH95" s="186"/>
      <c r="AI95" s="186"/>
      <c r="AJ95" s="186"/>
      <c r="AK95" s="186"/>
      <c r="AL95" s="186"/>
      <c r="AM95" s="186"/>
      <c r="AN95" s="186"/>
      <c r="AO95" s="186"/>
      <c r="AP95" s="186"/>
      <c r="AQ95" s="187"/>
      <c r="AS95" s="59" t="str">
        <f t="shared" si="1"/>
        <v/>
      </c>
    </row>
    <row r="96" spans="2:54" ht="16.5" customHeight="1" x14ac:dyDescent="0.55000000000000004">
      <c r="B96" s="213"/>
      <c r="C96" s="43" t="s">
        <v>67</v>
      </c>
      <c r="D96" s="43"/>
      <c r="E96" s="43"/>
      <c r="F96" s="43"/>
      <c r="G96" s="43"/>
      <c r="H96" s="43"/>
      <c r="I96" s="43"/>
      <c r="J96" s="43"/>
      <c r="K96" s="43"/>
      <c r="L96" s="43"/>
      <c r="M96" s="43"/>
      <c r="N96" s="43"/>
      <c r="O96" s="29"/>
      <c r="P96" s="29"/>
      <c r="Q96" s="29"/>
      <c r="R96" s="29"/>
      <c r="S96" s="29"/>
      <c r="T96" s="29"/>
      <c r="U96" s="29"/>
      <c r="V96" s="29"/>
      <c r="W96" s="30"/>
      <c r="X96" s="196">
        <v>0</v>
      </c>
      <c r="Y96" s="184"/>
      <c r="Z96" s="184"/>
      <c r="AA96" s="184"/>
      <c r="AB96" s="184"/>
      <c r="AC96" s="184"/>
      <c r="AD96" s="41" t="s">
        <v>40</v>
      </c>
      <c r="AE96" s="185" t="str">
        <f>IF(X96&gt;0,"証明となる書類（株の年間取引明細書等）","")</f>
        <v/>
      </c>
      <c r="AF96" s="186"/>
      <c r="AG96" s="186"/>
      <c r="AH96" s="186"/>
      <c r="AI96" s="186"/>
      <c r="AJ96" s="186"/>
      <c r="AK96" s="186"/>
      <c r="AL96" s="186"/>
      <c r="AM96" s="186"/>
      <c r="AN96" s="186"/>
      <c r="AO96" s="186"/>
      <c r="AP96" s="186"/>
      <c r="AQ96" s="187"/>
      <c r="AS96" s="59" t="str">
        <f t="shared" si="1"/>
        <v/>
      </c>
    </row>
    <row r="97" spans="2:54" ht="16.5" customHeight="1" x14ac:dyDescent="0.55000000000000004">
      <c r="B97" s="213"/>
      <c r="C97" s="48" t="s">
        <v>68</v>
      </c>
      <c r="D97" s="48"/>
      <c r="E97" s="48"/>
      <c r="F97" s="48"/>
      <c r="G97" s="48" t="s">
        <v>23</v>
      </c>
      <c r="H97" s="238"/>
      <c r="I97" s="238"/>
      <c r="J97" s="238"/>
      <c r="K97" s="238"/>
      <c r="L97" s="238"/>
      <c r="M97" s="238"/>
      <c r="N97" s="238"/>
      <c r="O97" s="238"/>
      <c r="P97" s="238"/>
      <c r="Q97" s="238"/>
      <c r="R97" s="238"/>
      <c r="S97" s="238"/>
      <c r="T97" s="238"/>
      <c r="U97" s="238"/>
      <c r="V97" s="238"/>
      <c r="W97" s="30" t="s">
        <v>28</v>
      </c>
      <c r="X97" s="196">
        <v>0</v>
      </c>
      <c r="Y97" s="184"/>
      <c r="Z97" s="184"/>
      <c r="AA97" s="184"/>
      <c r="AB97" s="184"/>
      <c r="AC97" s="184"/>
      <c r="AD97" s="41" t="s">
        <v>40</v>
      </c>
      <c r="AE97" s="185" t="str">
        <f>IF(X97&gt;0,"証明となる書類","")</f>
        <v/>
      </c>
      <c r="AF97" s="186"/>
      <c r="AG97" s="186"/>
      <c r="AH97" s="186"/>
      <c r="AI97" s="186"/>
      <c r="AJ97" s="186"/>
      <c r="AK97" s="186"/>
      <c r="AL97" s="186"/>
      <c r="AM97" s="186"/>
      <c r="AN97" s="186"/>
      <c r="AO97" s="186"/>
      <c r="AP97" s="186"/>
      <c r="AQ97" s="187"/>
      <c r="AS97" s="59" t="str">
        <f>IF(AND(X97&gt;0,H97=""),"収入の内容を記入してください！",IF(X97="","金額を入力してください！",""))</f>
        <v/>
      </c>
    </row>
    <row r="98" spans="2:54" ht="16.5" customHeight="1" thickBot="1" x14ac:dyDescent="0.6">
      <c r="B98" s="213"/>
      <c r="C98" s="43" t="s">
        <v>69</v>
      </c>
      <c r="D98" s="43"/>
      <c r="E98" s="43"/>
      <c r="F98" s="43"/>
      <c r="G98" s="43"/>
      <c r="H98" s="43"/>
      <c r="I98" s="43"/>
      <c r="J98" s="43"/>
      <c r="K98" s="43"/>
      <c r="L98" s="43"/>
      <c r="M98" s="43"/>
      <c r="N98" s="43"/>
      <c r="O98" s="29"/>
      <c r="P98" s="29"/>
      <c r="Q98" s="29"/>
      <c r="R98" s="29"/>
      <c r="S98" s="29"/>
      <c r="T98" s="29"/>
      <c r="U98" s="29"/>
      <c r="V98" s="29"/>
      <c r="W98" s="30"/>
      <c r="X98" s="264">
        <f>SUM(X84:AC97)</f>
        <v>0</v>
      </c>
      <c r="Y98" s="265"/>
      <c r="Z98" s="265"/>
      <c r="AA98" s="265"/>
      <c r="AB98" s="265"/>
      <c r="AC98" s="265"/>
      <c r="AD98" s="30" t="s">
        <v>40</v>
      </c>
      <c r="AE98" s="27"/>
      <c r="AF98" s="29"/>
      <c r="AG98" s="29"/>
      <c r="AH98" s="29"/>
      <c r="AI98" s="29"/>
      <c r="AJ98" s="29"/>
      <c r="AK98" s="29"/>
      <c r="AL98" s="29"/>
      <c r="AM98" s="29"/>
      <c r="AN98" s="29"/>
      <c r="AO98" s="29"/>
      <c r="AP98" s="29"/>
      <c r="AQ98" s="64"/>
      <c r="AS98" s="38"/>
      <c r="AT98" s="108"/>
    </row>
    <row r="99" spans="2:54" ht="16.5" customHeight="1" x14ac:dyDescent="0.55000000000000004">
      <c r="B99" s="213"/>
      <c r="C99" s="79" t="s">
        <v>70</v>
      </c>
      <c r="D99" s="79"/>
      <c r="E99" s="79"/>
      <c r="F99" s="79"/>
      <c r="G99" s="79"/>
      <c r="H99" s="79"/>
      <c r="I99" s="79"/>
      <c r="J99" s="79"/>
      <c r="K99" s="79"/>
      <c r="L99" s="79"/>
      <c r="M99" s="79"/>
      <c r="N99" s="79"/>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2"/>
      <c r="AS99" s="38"/>
    </row>
    <row r="100" spans="2:54" ht="16.5" customHeight="1" x14ac:dyDescent="0.55000000000000004">
      <c r="B100" s="213"/>
      <c r="C100" s="159"/>
      <c r="D100" s="106"/>
      <c r="E100" s="106"/>
      <c r="F100" s="106" t="s">
        <v>71</v>
      </c>
      <c r="G100" s="106"/>
      <c r="H100" s="106"/>
      <c r="I100" s="106"/>
      <c r="J100" s="106"/>
      <c r="K100" s="106"/>
      <c r="L100" s="106"/>
      <c r="M100" s="106"/>
      <c r="N100" s="106"/>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63"/>
      <c r="AS100" s="38"/>
      <c r="AT100" s="109"/>
    </row>
    <row r="101" spans="2:54" ht="14" customHeight="1" x14ac:dyDescent="0.55000000000000004">
      <c r="B101" s="213"/>
      <c r="C101" s="160"/>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86"/>
      <c r="AS101" s="38"/>
    </row>
    <row r="102" spans="2:54" ht="14" customHeight="1" thickBot="1" x14ac:dyDescent="0.6">
      <c r="B102" s="213"/>
      <c r="C102" s="161"/>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112"/>
      <c r="AS102" s="38"/>
    </row>
    <row r="103" spans="2:54" s="22" customFormat="1" ht="16.5" customHeight="1" x14ac:dyDescent="0.55000000000000004">
      <c r="B103" s="213"/>
      <c r="C103" s="45" t="s">
        <v>72</v>
      </c>
      <c r="D103" s="45"/>
      <c r="E103" s="45"/>
      <c r="F103" s="45"/>
      <c r="G103" s="45"/>
      <c r="H103" s="45"/>
      <c r="I103" s="45"/>
      <c r="J103" s="45"/>
      <c r="K103" s="45"/>
      <c r="L103" s="45"/>
      <c r="M103" s="45"/>
      <c r="N103" s="45"/>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65"/>
      <c r="AR103" s="10"/>
      <c r="AS103" s="38"/>
      <c r="AT103" s="107"/>
      <c r="AU103" s="107"/>
      <c r="AV103" s="107"/>
      <c r="AW103" s="107"/>
      <c r="AX103" s="107"/>
      <c r="AY103" s="107"/>
      <c r="AZ103" s="107"/>
      <c r="BA103" s="107"/>
      <c r="BB103" s="107"/>
    </row>
    <row r="104" spans="2:54" s="22" customFormat="1" ht="16.5" customHeight="1" x14ac:dyDescent="0.55000000000000004">
      <c r="B104" s="213"/>
      <c r="C104" s="266" t="s">
        <v>44</v>
      </c>
      <c r="D104" s="266"/>
      <c r="E104" s="266"/>
      <c r="F104" s="266"/>
      <c r="G104" s="266"/>
      <c r="H104" s="266"/>
      <c r="I104" s="266"/>
      <c r="J104" s="266"/>
      <c r="K104" s="266"/>
      <c r="L104" s="266"/>
      <c r="M104" s="266"/>
      <c r="N104" s="266"/>
      <c r="O104" s="266"/>
      <c r="P104" s="266"/>
      <c r="Q104" s="266"/>
      <c r="R104" s="266"/>
      <c r="S104" s="266"/>
      <c r="T104" s="266"/>
      <c r="U104" s="266"/>
      <c r="V104" s="266"/>
      <c r="W104" s="267"/>
      <c r="X104" s="197" t="s">
        <v>45</v>
      </c>
      <c r="Y104" s="197"/>
      <c r="Z104" s="197"/>
      <c r="AA104" s="197"/>
      <c r="AB104" s="197"/>
      <c r="AC104" s="197"/>
      <c r="AD104" s="197"/>
      <c r="AE104" s="197" t="s">
        <v>46</v>
      </c>
      <c r="AF104" s="197"/>
      <c r="AG104" s="197"/>
      <c r="AH104" s="197"/>
      <c r="AI104" s="197"/>
      <c r="AJ104" s="197"/>
      <c r="AK104" s="197"/>
      <c r="AL104" s="197"/>
      <c r="AM104" s="197"/>
      <c r="AN104" s="197"/>
      <c r="AO104" s="197"/>
      <c r="AP104" s="197"/>
      <c r="AQ104" s="198"/>
      <c r="AR104" s="10"/>
      <c r="AS104" s="38"/>
      <c r="AT104" s="110"/>
      <c r="AU104" s="107"/>
      <c r="AV104" s="107"/>
      <c r="AW104" s="107"/>
      <c r="AX104" s="107"/>
      <c r="AY104" s="107"/>
      <c r="AZ104" s="107"/>
      <c r="BA104" s="107"/>
      <c r="BB104" s="107"/>
    </row>
    <row r="105" spans="2:54" ht="16.5" customHeight="1" x14ac:dyDescent="0.55000000000000004">
      <c r="B105" s="213"/>
      <c r="C105" s="56" t="s">
        <v>47</v>
      </c>
      <c r="D105" s="56"/>
      <c r="E105" s="56"/>
      <c r="F105" s="56"/>
      <c r="G105" s="56"/>
      <c r="H105" s="56"/>
      <c r="I105" s="56"/>
      <c r="J105" s="56"/>
      <c r="K105" s="56"/>
      <c r="L105" s="56"/>
      <c r="M105" s="56"/>
      <c r="N105" s="56"/>
      <c r="O105" s="56"/>
      <c r="P105" s="56"/>
      <c r="Q105" s="56"/>
      <c r="R105" s="56"/>
      <c r="S105" s="56"/>
      <c r="T105" s="56"/>
      <c r="U105" s="56"/>
      <c r="V105" s="56"/>
      <c r="W105" s="100"/>
      <c r="X105" s="199">
        <v>0</v>
      </c>
      <c r="Y105" s="200"/>
      <c r="Z105" s="200"/>
      <c r="AA105" s="200"/>
      <c r="AB105" s="200"/>
      <c r="AC105" s="200"/>
      <c r="AD105" s="13"/>
      <c r="AE105" s="253" t="str">
        <f>IF(X105&gt;0,"直近3ヵ月分の給与明細＋直近1回分の賞与明細","")</f>
        <v/>
      </c>
      <c r="AF105" s="254"/>
      <c r="AG105" s="254"/>
      <c r="AH105" s="254"/>
      <c r="AI105" s="254"/>
      <c r="AJ105" s="254"/>
      <c r="AK105" s="254"/>
      <c r="AL105" s="254"/>
      <c r="AM105" s="254"/>
      <c r="AN105" s="254"/>
      <c r="AO105" s="254"/>
      <c r="AP105" s="254"/>
      <c r="AQ105" s="255"/>
      <c r="AS105" s="262"/>
    </row>
    <row r="106" spans="2:54" ht="16.5" customHeight="1" x14ac:dyDescent="0.55000000000000004">
      <c r="B106" s="213"/>
      <c r="C106" s="162"/>
      <c r="D106" s="53"/>
      <c r="E106" s="53"/>
      <c r="F106" s="53"/>
      <c r="G106" s="53"/>
      <c r="H106" s="53"/>
      <c r="I106" s="53"/>
      <c r="J106" s="53"/>
      <c r="K106" s="53"/>
      <c r="L106" s="53"/>
      <c r="M106" s="53"/>
      <c r="N106" s="53"/>
      <c r="O106" s="53"/>
      <c r="P106" s="53"/>
      <c r="Q106" s="53"/>
      <c r="R106" s="53"/>
      <c r="S106" s="53"/>
      <c r="T106" s="53"/>
      <c r="U106" s="53"/>
      <c r="V106" s="53"/>
      <c r="W106" s="57"/>
      <c r="X106" s="201"/>
      <c r="Y106" s="202"/>
      <c r="Z106" s="202"/>
      <c r="AA106" s="202"/>
      <c r="AB106" s="202"/>
      <c r="AC106" s="202"/>
      <c r="AD106" s="15"/>
      <c r="AE106" s="205" t="str">
        <f>IF(X105&gt;0,"1～5月申請　⇒　前年の源泉徴収票（写）","")</f>
        <v/>
      </c>
      <c r="AF106" s="206"/>
      <c r="AG106" s="206"/>
      <c r="AH106" s="206"/>
      <c r="AI106" s="206"/>
      <c r="AJ106" s="206"/>
      <c r="AK106" s="206"/>
      <c r="AL106" s="206"/>
      <c r="AM106" s="206"/>
      <c r="AN106" s="206"/>
      <c r="AO106" s="206"/>
      <c r="AP106" s="206"/>
      <c r="AQ106" s="207"/>
      <c r="AS106" s="262"/>
      <c r="AT106" s="109"/>
    </row>
    <row r="107" spans="2:54" ht="16.5" customHeight="1" x14ac:dyDescent="0.55000000000000004">
      <c r="B107" s="213"/>
      <c r="C107" s="54"/>
      <c r="D107" s="54"/>
      <c r="E107" s="54"/>
      <c r="F107" s="54"/>
      <c r="G107" s="54"/>
      <c r="H107" s="54"/>
      <c r="I107" s="54"/>
      <c r="J107" s="54"/>
      <c r="K107" s="54"/>
      <c r="L107" s="54"/>
      <c r="M107" s="54"/>
      <c r="N107" s="54"/>
      <c r="O107" s="54"/>
      <c r="P107" s="54"/>
      <c r="Q107" s="54"/>
      <c r="R107" s="54"/>
      <c r="S107" s="54"/>
      <c r="T107" s="54"/>
      <c r="U107" s="54"/>
      <c r="V107" s="54"/>
      <c r="W107" s="58"/>
      <c r="X107" s="203"/>
      <c r="Y107" s="204"/>
      <c r="Z107" s="204"/>
      <c r="AA107" s="204"/>
      <c r="AB107" s="204"/>
      <c r="AC107" s="204"/>
      <c r="AD107" s="18" t="s">
        <v>40</v>
      </c>
      <c r="AE107" s="259" t="str">
        <f>IF(X105&gt;0,"6～12月申請　⇒　所得証明書（原本）","")</f>
        <v/>
      </c>
      <c r="AF107" s="260"/>
      <c r="AG107" s="260"/>
      <c r="AH107" s="260"/>
      <c r="AI107" s="260"/>
      <c r="AJ107" s="260"/>
      <c r="AK107" s="260"/>
      <c r="AL107" s="260"/>
      <c r="AM107" s="260"/>
      <c r="AN107" s="260"/>
      <c r="AO107" s="260"/>
      <c r="AP107" s="260"/>
      <c r="AQ107" s="261"/>
      <c r="AS107" s="262"/>
    </row>
    <row r="108" spans="2:54" ht="16.5" customHeight="1" x14ac:dyDescent="0.55000000000000004">
      <c r="B108" s="213"/>
      <c r="C108" s="162" t="s">
        <v>50</v>
      </c>
      <c r="D108" s="53"/>
      <c r="E108" s="53"/>
      <c r="F108" s="53"/>
      <c r="G108" s="53"/>
      <c r="H108" s="53"/>
      <c r="I108" s="57"/>
      <c r="J108" s="35" t="s">
        <v>51</v>
      </c>
      <c r="K108" s="45"/>
      <c r="L108" s="45"/>
      <c r="M108" s="188"/>
      <c r="N108" s="188"/>
      <c r="O108" s="188"/>
      <c r="P108" s="188"/>
      <c r="Q108" s="188"/>
      <c r="R108" s="188"/>
      <c r="S108" s="188"/>
      <c r="T108" s="188"/>
      <c r="U108" s="188"/>
      <c r="V108" s="188"/>
      <c r="W108" s="47" t="s">
        <v>28</v>
      </c>
      <c r="X108" s="196">
        <v>0</v>
      </c>
      <c r="Y108" s="184"/>
      <c r="Z108" s="184"/>
      <c r="AA108" s="184"/>
      <c r="AB108" s="184"/>
      <c r="AC108" s="184"/>
      <c r="AD108" s="41" t="s">
        <v>40</v>
      </c>
      <c r="AE108" s="11" t="str">
        <f>IF(OR(X108&gt;0,X109&gt;0,X110&gt;0),"証明となる書類（年金振込通知書等）","")</f>
        <v/>
      </c>
      <c r="AF108" s="12"/>
      <c r="AG108" s="12"/>
      <c r="AH108" s="12"/>
      <c r="AI108" s="12"/>
      <c r="AJ108" s="12"/>
      <c r="AK108" s="12"/>
      <c r="AL108" s="12"/>
      <c r="AM108" s="12"/>
      <c r="AN108" s="12"/>
      <c r="AO108" s="12"/>
      <c r="AP108" s="12"/>
      <c r="AQ108" s="66"/>
      <c r="AS108" s="59" t="str">
        <f>IF(X108="","金額を入力してください！",IF(AND(X108&gt;0,M108=""),"年金名を入力してください！",""))</f>
        <v/>
      </c>
    </row>
    <row r="109" spans="2:54" ht="16.5" customHeight="1" x14ac:dyDescent="0.55000000000000004">
      <c r="B109" s="213"/>
      <c r="C109" s="162" t="s">
        <v>52</v>
      </c>
      <c r="D109" s="53"/>
      <c r="E109" s="53"/>
      <c r="F109" s="53"/>
      <c r="G109" s="53"/>
      <c r="H109" s="53"/>
      <c r="I109" s="57"/>
      <c r="J109" s="35" t="s">
        <v>53</v>
      </c>
      <c r="K109" s="45"/>
      <c r="L109" s="45"/>
      <c r="M109" s="188"/>
      <c r="N109" s="188"/>
      <c r="O109" s="188"/>
      <c r="P109" s="188"/>
      <c r="Q109" s="188"/>
      <c r="R109" s="188"/>
      <c r="S109" s="188"/>
      <c r="T109" s="188"/>
      <c r="U109" s="188"/>
      <c r="V109" s="188"/>
      <c r="W109" s="47" t="s">
        <v>28</v>
      </c>
      <c r="X109" s="196">
        <v>0</v>
      </c>
      <c r="Y109" s="184"/>
      <c r="Z109" s="184"/>
      <c r="AA109" s="184"/>
      <c r="AB109" s="184"/>
      <c r="AC109" s="184"/>
      <c r="AD109" s="41" t="s">
        <v>40</v>
      </c>
      <c r="AE109" s="113" t="s">
        <v>54</v>
      </c>
      <c r="AF109" s="22"/>
      <c r="AG109" s="22"/>
      <c r="AH109" s="22"/>
      <c r="AI109" s="22"/>
      <c r="AJ109" s="22"/>
      <c r="AK109" s="22"/>
      <c r="AL109" s="22"/>
      <c r="AM109" s="22"/>
      <c r="AN109" s="22"/>
      <c r="AO109" s="22"/>
      <c r="AP109" s="22"/>
      <c r="AQ109" s="114"/>
      <c r="AS109" s="59" t="str">
        <f t="shared" ref="AS109:AS110" si="2">IF(X109="","金額を入力してください！",IF(AND(X109&gt;0,M109=""),"年金名を入力してください！",""))</f>
        <v/>
      </c>
    </row>
    <row r="110" spans="2:54" ht="16.5" customHeight="1" x14ac:dyDescent="0.55000000000000004">
      <c r="B110" s="213"/>
      <c r="C110" s="162" t="s">
        <v>55</v>
      </c>
      <c r="D110" s="53"/>
      <c r="E110" s="53"/>
      <c r="F110" s="53"/>
      <c r="G110" s="53"/>
      <c r="H110" s="53"/>
      <c r="I110" s="57"/>
      <c r="J110" s="101" t="s">
        <v>56</v>
      </c>
      <c r="K110" s="56"/>
      <c r="L110" s="56"/>
      <c r="M110" s="219"/>
      <c r="N110" s="219"/>
      <c r="O110" s="219"/>
      <c r="P110" s="219"/>
      <c r="Q110" s="219"/>
      <c r="R110" s="219"/>
      <c r="S110" s="219"/>
      <c r="T110" s="219"/>
      <c r="U110" s="219"/>
      <c r="V110" s="219"/>
      <c r="W110" s="102" t="s">
        <v>28</v>
      </c>
      <c r="X110" s="196">
        <v>0</v>
      </c>
      <c r="Y110" s="184"/>
      <c r="Z110" s="184"/>
      <c r="AA110" s="184"/>
      <c r="AB110" s="184"/>
      <c r="AC110" s="184"/>
      <c r="AD110" s="41" t="s">
        <v>40</v>
      </c>
      <c r="AE110" s="115" t="s">
        <v>73</v>
      </c>
      <c r="AF110" s="7"/>
      <c r="AG110" s="7"/>
      <c r="AH110" s="7"/>
      <c r="AI110" s="7"/>
      <c r="AJ110" s="7"/>
      <c r="AK110" s="7"/>
      <c r="AL110" s="7"/>
      <c r="AM110" s="7"/>
      <c r="AN110" s="7"/>
      <c r="AO110" s="7"/>
      <c r="AP110" s="7"/>
      <c r="AQ110" s="116"/>
      <c r="AS110" s="59" t="str">
        <f t="shared" si="2"/>
        <v/>
      </c>
    </row>
    <row r="111" spans="2:54" ht="16.5" customHeight="1" x14ac:dyDescent="0.55000000000000004">
      <c r="B111" s="213"/>
      <c r="C111" s="56" t="s">
        <v>58</v>
      </c>
      <c r="D111" s="56"/>
      <c r="E111" s="56"/>
      <c r="F111" s="56"/>
      <c r="G111" s="56"/>
      <c r="H111" s="56"/>
      <c r="I111" s="56"/>
      <c r="J111" s="56"/>
      <c r="K111" s="56"/>
      <c r="L111" s="56"/>
      <c r="M111" s="56"/>
      <c r="N111" s="56"/>
      <c r="O111" s="103"/>
      <c r="P111" s="103"/>
      <c r="Q111" s="103"/>
      <c r="R111" s="103"/>
      <c r="S111" s="103"/>
      <c r="T111" s="103"/>
      <c r="U111" s="103"/>
      <c r="V111" s="103"/>
      <c r="W111" s="102"/>
      <c r="X111" s="184">
        <v>0</v>
      </c>
      <c r="Y111" s="184"/>
      <c r="Z111" s="184"/>
      <c r="AA111" s="184"/>
      <c r="AB111" s="184"/>
      <c r="AC111" s="184"/>
      <c r="AD111" s="41" t="s">
        <v>40</v>
      </c>
      <c r="AE111" s="185" t="str">
        <f>IF(X111&gt;0,"確定申告書類一式","")</f>
        <v/>
      </c>
      <c r="AF111" s="186"/>
      <c r="AG111" s="186"/>
      <c r="AH111" s="186"/>
      <c r="AI111" s="186"/>
      <c r="AJ111" s="186"/>
      <c r="AK111" s="186"/>
      <c r="AL111" s="186"/>
      <c r="AM111" s="186"/>
      <c r="AN111" s="186"/>
      <c r="AO111" s="186"/>
      <c r="AP111" s="186"/>
      <c r="AQ111" s="187"/>
      <c r="AS111" s="59" t="str">
        <f>IF(X111="","金額を入力してください！","")</f>
        <v/>
      </c>
    </row>
    <row r="112" spans="2:54" ht="16.5" customHeight="1" x14ac:dyDescent="0.55000000000000004">
      <c r="B112" s="213"/>
      <c r="C112" s="45" t="s">
        <v>59</v>
      </c>
      <c r="D112" s="45"/>
      <c r="E112" s="45"/>
      <c r="F112" s="45"/>
      <c r="G112" s="45"/>
      <c r="H112" s="45"/>
      <c r="I112" s="45"/>
      <c r="J112" s="45"/>
      <c r="K112" s="45"/>
      <c r="L112" s="45"/>
      <c r="M112" s="45"/>
      <c r="N112" s="45"/>
      <c r="O112" s="46"/>
      <c r="P112" s="46"/>
      <c r="Q112" s="46"/>
      <c r="R112" s="46"/>
      <c r="S112" s="46"/>
      <c r="T112" s="46"/>
      <c r="U112" s="46"/>
      <c r="V112" s="46"/>
      <c r="W112" s="47"/>
      <c r="X112" s="184">
        <v>0</v>
      </c>
      <c r="Y112" s="184"/>
      <c r="Z112" s="184"/>
      <c r="AA112" s="184"/>
      <c r="AB112" s="184"/>
      <c r="AC112" s="184"/>
      <c r="AD112" s="41" t="s">
        <v>40</v>
      </c>
      <c r="AE112" s="185" t="str">
        <f>IF(X112&gt;0,"証明となる書類","")</f>
        <v/>
      </c>
      <c r="AF112" s="186"/>
      <c r="AG112" s="186"/>
      <c r="AH112" s="186"/>
      <c r="AI112" s="186"/>
      <c r="AJ112" s="186"/>
      <c r="AK112" s="186"/>
      <c r="AL112" s="186"/>
      <c r="AM112" s="186"/>
      <c r="AN112" s="186"/>
      <c r="AO112" s="186"/>
      <c r="AP112" s="186"/>
      <c r="AQ112" s="187"/>
      <c r="AS112" s="59" t="str">
        <f>IF(X112="","金額を入力してください！","")</f>
        <v/>
      </c>
    </row>
    <row r="113" spans="2:45" ht="16.5" customHeight="1" x14ac:dyDescent="0.55000000000000004">
      <c r="B113" s="213"/>
      <c r="C113" s="162" t="s">
        <v>60</v>
      </c>
      <c r="D113" s="53"/>
      <c r="E113" s="53"/>
      <c r="F113" s="53"/>
      <c r="G113" s="53"/>
      <c r="H113" s="53"/>
      <c r="I113" s="57"/>
      <c r="J113" s="104" t="s">
        <v>61</v>
      </c>
      <c r="K113" s="54"/>
      <c r="L113" s="54"/>
      <c r="M113" s="54"/>
      <c r="N113" s="54"/>
      <c r="O113" s="55"/>
      <c r="P113" s="55"/>
      <c r="Q113" s="55"/>
      <c r="R113" s="55"/>
      <c r="S113" s="55"/>
      <c r="T113" s="55"/>
      <c r="U113" s="55"/>
      <c r="V113" s="55"/>
      <c r="W113" s="55"/>
      <c r="X113" s="196">
        <v>0</v>
      </c>
      <c r="Y113" s="184"/>
      <c r="Z113" s="184"/>
      <c r="AA113" s="184"/>
      <c r="AB113" s="184"/>
      <c r="AC113" s="184"/>
      <c r="AD113" s="41" t="s">
        <v>40</v>
      </c>
      <c r="AE113" s="185"/>
      <c r="AF113" s="186"/>
      <c r="AG113" s="186"/>
      <c r="AH113" s="186"/>
      <c r="AI113" s="186"/>
      <c r="AJ113" s="186"/>
      <c r="AK113" s="186"/>
      <c r="AL113" s="186"/>
      <c r="AM113" s="186"/>
      <c r="AN113" s="186"/>
      <c r="AO113" s="186"/>
      <c r="AP113" s="186"/>
      <c r="AQ113" s="187"/>
      <c r="AS113" s="59" t="str">
        <f t="shared" ref="AS113:AS117" si="3">IF(X113="","金額を入力してください！","")</f>
        <v/>
      </c>
    </row>
    <row r="114" spans="2:45" ht="16.5" customHeight="1" x14ac:dyDescent="0.55000000000000004">
      <c r="B114" s="213"/>
      <c r="C114" s="54"/>
      <c r="D114" s="54"/>
      <c r="E114" s="54"/>
      <c r="F114" s="54"/>
      <c r="G114" s="54"/>
      <c r="H114" s="54"/>
      <c r="I114" s="58"/>
      <c r="J114" s="101" t="s">
        <v>62</v>
      </c>
      <c r="K114" s="56"/>
      <c r="L114" s="56"/>
      <c r="M114" s="56"/>
      <c r="N114" s="56"/>
      <c r="O114" s="103"/>
      <c r="P114" s="103"/>
      <c r="Q114" s="103"/>
      <c r="R114" s="103"/>
      <c r="S114" s="103"/>
      <c r="T114" s="103"/>
      <c r="U114" s="103"/>
      <c r="V114" s="103"/>
      <c r="W114" s="103"/>
      <c r="X114" s="196">
        <v>0</v>
      </c>
      <c r="Y114" s="184"/>
      <c r="Z114" s="184"/>
      <c r="AA114" s="184"/>
      <c r="AB114" s="184"/>
      <c r="AC114" s="184"/>
      <c r="AD114" s="41" t="s">
        <v>40</v>
      </c>
      <c r="AE114" s="185"/>
      <c r="AF114" s="186"/>
      <c r="AG114" s="186"/>
      <c r="AH114" s="186"/>
      <c r="AI114" s="186"/>
      <c r="AJ114" s="186"/>
      <c r="AK114" s="186"/>
      <c r="AL114" s="186"/>
      <c r="AM114" s="186"/>
      <c r="AN114" s="186"/>
      <c r="AO114" s="186"/>
      <c r="AP114" s="186"/>
      <c r="AQ114" s="187"/>
      <c r="AS114" s="59" t="str">
        <f t="shared" si="3"/>
        <v/>
      </c>
    </row>
    <row r="115" spans="2:45" ht="16.5" customHeight="1" x14ac:dyDescent="0.55000000000000004">
      <c r="B115" s="213"/>
      <c r="C115" s="56" t="s">
        <v>63</v>
      </c>
      <c r="D115" s="53"/>
      <c r="E115" s="53"/>
      <c r="F115" s="53"/>
      <c r="G115" s="53"/>
      <c r="H115" s="53"/>
      <c r="I115" s="53"/>
      <c r="J115" s="101" t="s">
        <v>64</v>
      </c>
      <c r="K115" s="56"/>
      <c r="L115" s="56"/>
      <c r="M115" s="56"/>
      <c r="N115" s="56"/>
      <c r="O115" s="103"/>
      <c r="P115" s="103"/>
      <c r="Q115" s="103"/>
      <c r="R115" s="103"/>
      <c r="S115" s="103"/>
      <c r="T115" s="103"/>
      <c r="U115" s="103"/>
      <c r="V115" s="103"/>
      <c r="W115" s="102"/>
      <c r="X115" s="184">
        <v>0</v>
      </c>
      <c r="Y115" s="184"/>
      <c r="Z115" s="184"/>
      <c r="AA115" s="184"/>
      <c r="AB115" s="184"/>
      <c r="AC115" s="184"/>
      <c r="AD115" s="41" t="s">
        <v>40</v>
      </c>
      <c r="AE115" s="185"/>
      <c r="AF115" s="186"/>
      <c r="AG115" s="186"/>
      <c r="AH115" s="186"/>
      <c r="AI115" s="186"/>
      <c r="AJ115" s="186"/>
      <c r="AK115" s="186"/>
      <c r="AL115" s="186"/>
      <c r="AM115" s="186"/>
      <c r="AN115" s="186"/>
      <c r="AO115" s="186"/>
      <c r="AP115" s="186"/>
      <c r="AQ115" s="187"/>
      <c r="AS115" s="59" t="str">
        <f t="shared" si="3"/>
        <v/>
      </c>
    </row>
    <row r="116" spans="2:45" ht="16.5" customHeight="1" x14ac:dyDescent="0.55000000000000004">
      <c r="B116" s="213"/>
      <c r="C116" s="162"/>
      <c r="D116" s="53"/>
      <c r="E116" s="53"/>
      <c r="F116" s="53"/>
      <c r="G116" s="53"/>
      <c r="H116" s="53"/>
      <c r="I116" s="53"/>
      <c r="J116" s="35" t="s">
        <v>65</v>
      </c>
      <c r="K116" s="56"/>
      <c r="L116" s="56"/>
      <c r="M116" s="56"/>
      <c r="N116" s="56"/>
      <c r="O116" s="103"/>
      <c r="P116" s="103"/>
      <c r="Q116" s="103"/>
      <c r="R116" s="103"/>
      <c r="S116" s="103"/>
      <c r="T116" s="103"/>
      <c r="U116" s="103"/>
      <c r="V116" s="103"/>
      <c r="W116" s="102"/>
      <c r="X116" s="184">
        <v>0</v>
      </c>
      <c r="Y116" s="184"/>
      <c r="Z116" s="184"/>
      <c r="AA116" s="184"/>
      <c r="AB116" s="184"/>
      <c r="AC116" s="184"/>
      <c r="AD116" s="41" t="s">
        <v>40</v>
      </c>
      <c r="AE116" s="185"/>
      <c r="AF116" s="186"/>
      <c r="AG116" s="186"/>
      <c r="AH116" s="186"/>
      <c r="AI116" s="186"/>
      <c r="AJ116" s="186"/>
      <c r="AK116" s="186"/>
      <c r="AL116" s="186"/>
      <c r="AM116" s="186"/>
      <c r="AN116" s="186"/>
      <c r="AO116" s="186"/>
      <c r="AP116" s="186"/>
      <c r="AQ116" s="187"/>
      <c r="AS116" s="59" t="str">
        <f t="shared" si="3"/>
        <v/>
      </c>
    </row>
    <row r="117" spans="2:45" ht="16.5" customHeight="1" x14ac:dyDescent="0.55000000000000004">
      <c r="B117" s="213"/>
      <c r="C117" s="162"/>
      <c r="D117" s="53"/>
      <c r="E117" s="53"/>
      <c r="F117" s="53"/>
      <c r="G117" s="53"/>
      <c r="H117" s="53"/>
      <c r="I117" s="53"/>
      <c r="J117" s="101" t="s">
        <v>66</v>
      </c>
      <c r="K117" s="56"/>
      <c r="L117" s="56"/>
      <c r="M117" s="56"/>
      <c r="N117" s="56"/>
      <c r="O117" s="103"/>
      <c r="P117" s="103"/>
      <c r="Q117" s="103"/>
      <c r="R117" s="103"/>
      <c r="S117" s="103"/>
      <c r="T117" s="103"/>
      <c r="U117" s="103"/>
      <c r="V117" s="103"/>
      <c r="W117" s="102"/>
      <c r="X117" s="184">
        <v>0</v>
      </c>
      <c r="Y117" s="184"/>
      <c r="Z117" s="184"/>
      <c r="AA117" s="184"/>
      <c r="AB117" s="184"/>
      <c r="AC117" s="184"/>
      <c r="AD117" s="41" t="s">
        <v>40</v>
      </c>
      <c r="AE117" s="185"/>
      <c r="AF117" s="186"/>
      <c r="AG117" s="186"/>
      <c r="AH117" s="186"/>
      <c r="AI117" s="186"/>
      <c r="AJ117" s="186"/>
      <c r="AK117" s="186"/>
      <c r="AL117" s="186"/>
      <c r="AM117" s="186"/>
      <c r="AN117" s="186"/>
      <c r="AO117" s="186"/>
      <c r="AP117" s="186"/>
      <c r="AQ117" s="187"/>
      <c r="AS117" s="59" t="str">
        <f t="shared" si="3"/>
        <v/>
      </c>
    </row>
    <row r="118" spans="2:45" ht="16.5" customHeight="1" x14ac:dyDescent="0.55000000000000004">
      <c r="B118" s="213"/>
      <c r="C118" s="54"/>
      <c r="D118" s="54"/>
      <c r="E118" s="54"/>
      <c r="F118" s="54"/>
      <c r="G118" s="54"/>
      <c r="H118" s="54"/>
      <c r="I118" s="58"/>
      <c r="J118" s="35" t="s">
        <v>74</v>
      </c>
      <c r="K118" s="45"/>
      <c r="L118" s="45"/>
      <c r="M118" s="45"/>
      <c r="N118" s="45"/>
      <c r="O118" s="45"/>
      <c r="P118" s="45"/>
      <c r="Q118" s="45"/>
      <c r="R118" s="45"/>
      <c r="S118" s="45"/>
      <c r="T118" s="45"/>
      <c r="U118" s="45"/>
      <c r="V118" s="45"/>
      <c r="W118" s="105"/>
      <c r="X118" s="196">
        <v>0</v>
      </c>
      <c r="Y118" s="184"/>
      <c r="Z118" s="184"/>
      <c r="AA118" s="184"/>
      <c r="AB118" s="184"/>
      <c r="AC118" s="184"/>
      <c r="AD118" s="41" t="s">
        <v>40</v>
      </c>
      <c r="AE118" s="185" t="str">
        <f>IF(X118&gt;0,"雇用保険受給資格者証（写） 表・裏面","")</f>
        <v/>
      </c>
      <c r="AF118" s="186"/>
      <c r="AG118" s="186"/>
      <c r="AH118" s="186"/>
      <c r="AI118" s="186"/>
      <c r="AJ118" s="186"/>
      <c r="AK118" s="186"/>
      <c r="AL118" s="186"/>
      <c r="AM118" s="186"/>
      <c r="AN118" s="186"/>
      <c r="AO118" s="186"/>
      <c r="AP118" s="186"/>
      <c r="AQ118" s="187"/>
      <c r="AS118" s="262"/>
    </row>
    <row r="119" spans="2:45" ht="16.5" customHeight="1" x14ac:dyDescent="0.55000000000000004">
      <c r="B119" s="213"/>
      <c r="C119" s="45" t="s">
        <v>67</v>
      </c>
      <c r="D119" s="45"/>
      <c r="E119" s="45"/>
      <c r="F119" s="45"/>
      <c r="G119" s="45"/>
      <c r="H119" s="45"/>
      <c r="I119" s="45"/>
      <c r="J119" s="45"/>
      <c r="K119" s="45"/>
      <c r="L119" s="45"/>
      <c r="M119" s="45"/>
      <c r="N119" s="45"/>
      <c r="O119" s="46"/>
      <c r="P119" s="46"/>
      <c r="Q119" s="46"/>
      <c r="R119" s="46"/>
      <c r="S119" s="46"/>
      <c r="T119" s="46"/>
      <c r="U119" s="46"/>
      <c r="V119" s="46"/>
      <c r="W119" s="47"/>
      <c r="X119" s="184">
        <v>0</v>
      </c>
      <c r="Y119" s="184"/>
      <c r="Z119" s="184"/>
      <c r="AA119" s="184"/>
      <c r="AB119" s="184"/>
      <c r="AC119" s="184"/>
      <c r="AD119" s="41" t="s">
        <v>40</v>
      </c>
      <c r="AE119" s="185" t="str">
        <f>IF(X119&gt;0,"証明となる書類（株の年間取引明細書等）","")</f>
        <v/>
      </c>
      <c r="AF119" s="186"/>
      <c r="AG119" s="186"/>
      <c r="AH119" s="186"/>
      <c r="AI119" s="186"/>
      <c r="AJ119" s="186"/>
      <c r="AK119" s="186"/>
      <c r="AL119" s="186"/>
      <c r="AM119" s="186"/>
      <c r="AN119" s="186"/>
      <c r="AO119" s="186"/>
      <c r="AP119" s="186"/>
      <c r="AQ119" s="187"/>
      <c r="AS119" s="262"/>
    </row>
    <row r="120" spans="2:45" ht="16.5" customHeight="1" x14ac:dyDescent="0.55000000000000004">
      <c r="B120" s="213"/>
      <c r="C120" s="54" t="s">
        <v>68</v>
      </c>
      <c r="D120" s="54"/>
      <c r="E120" s="54"/>
      <c r="F120" s="54"/>
      <c r="G120" s="54" t="s">
        <v>23</v>
      </c>
      <c r="H120" s="188"/>
      <c r="I120" s="188"/>
      <c r="J120" s="188"/>
      <c r="K120" s="188"/>
      <c r="L120" s="188"/>
      <c r="M120" s="188"/>
      <c r="N120" s="188"/>
      <c r="O120" s="188"/>
      <c r="P120" s="188"/>
      <c r="Q120" s="188"/>
      <c r="R120" s="188"/>
      <c r="S120" s="188"/>
      <c r="T120" s="188"/>
      <c r="U120" s="188"/>
      <c r="V120" s="188"/>
      <c r="W120" s="47" t="s">
        <v>28</v>
      </c>
      <c r="X120" s="196">
        <v>0</v>
      </c>
      <c r="Y120" s="184"/>
      <c r="Z120" s="184"/>
      <c r="AA120" s="184"/>
      <c r="AB120" s="184"/>
      <c r="AC120" s="184"/>
      <c r="AD120" s="41" t="s">
        <v>40</v>
      </c>
      <c r="AE120" s="185" t="str">
        <f>IF(X120&gt;0,"証明となる書類","")</f>
        <v/>
      </c>
      <c r="AF120" s="186"/>
      <c r="AG120" s="186"/>
      <c r="AH120" s="186"/>
      <c r="AI120" s="186"/>
      <c r="AJ120" s="186"/>
      <c r="AK120" s="186"/>
      <c r="AL120" s="186"/>
      <c r="AM120" s="186"/>
      <c r="AN120" s="186"/>
      <c r="AO120" s="186"/>
      <c r="AP120" s="186"/>
      <c r="AQ120" s="187"/>
      <c r="AS120" s="262"/>
    </row>
    <row r="121" spans="2:45" ht="16.5" customHeight="1" thickBot="1" x14ac:dyDescent="0.6">
      <c r="B121" s="213"/>
      <c r="C121" s="68" t="s">
        <v>69</v>
      </c>
      <c r="D121" s="68"/>
      <c r="E121" s="68"/>
      <c r="F121" s="68"/>
      <c r="G121" s="68"/>
      <c r="H121" s="68"/>
      <c r="I121" s="68"/>
      <c r="J121" s="68"/>
      <c r="K121" s="68"/>
      <c r="L121" s="68"/>
      <c r="M121" s="68"/>
      <c r="N121" s="68"/>
      <c r="O121" s="69"/>
      <c r="P121" s="69"/>
      <c r="Q121" s="69"/>
      <c r="R121" s="69"/>
      <c r="S121" s="69"/>
      <c r="T121" s="69"/>
      <c r="U121" s="69"/>
      <c r="V121" s="69"/>
      <c r="W121" s="70"/>
      <c r="X121" s="256">
        <f>SUM(X105:AC120)</f>
        <v>0</v>
      </c>
      <c r="Y121" s="257"/>
      <c r="Z121" s="257"/>
      <c r="AA121" s="257"/>
      <c r="AB121" s="257"/>
      <c r="AC121" s="257"/>
      <c r="AD121" s="70" t="s">
        <v>40</v>
      </c>
      <c r="AE121" s="71"/>
      <c r="AF121" s="69"/>
      <c r="AG121" s="69"/>
      <c r="AH121" s="69"/>
      <c r="AI121" s="69"/>
      <c r="AJ121" s="69"/>
      <c r="AK121" s="69"/>
      <c r="AL121" s="69"/>
      <c r="AM121" s="69"/>
      <c r="AN121" s="69"/>
      <c r="AO121" s="69"/>
      <c r="AP121" s="69"/>
      <c r="AQ121" s="72"/>
      <c r="AS121" s="38"/>
    </row>
    <row r="122" spans="2:45" ht="16.5" customHeight="1" x14ac:dyDescent="0.55000000000000004">
      <c r="B122" s="213"/>
      <c r="C122" s="79" t="s">
        <v>75</v>
      </c>
      <c r="D122" s="79"/>
      <c r="E122" s="79"/>
      <c r="F122" s="79"/>
      <c r="G122" s="79"/>
      <c r="H122" s="79"/>
      <c r="I122" s="79"/>
      <c r="J122" s="79"/>
      <c r="K122" s="79"/>
      <c r="L122" s="79"/>
      <c r="M122" s="79"/>
      <c r="N122" s="79"/>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2"/>
      <c r="AS122" s="38"/>
    </row>
    <row r="123" spans="2:45" ht="16.5" customHeight="1" x14ac:dyDescent="0.55000000000000004">
      <c r="B123" s="213"/>
      <c r="C123" s="159"/>
      <c r="D123" s="106"/>
      <c r="E123" s="106"/>
      <c r="F123" s="106" t="s">
        <v>71</v>
      </c>
      <c r="G123" s="106"/>
      <c r="H123" s="106"/>
      <c r="I123" s="106"/>
      <c r="J123" s="106"/>
      <c r="K123" s="106"/>
      <c r="L123" s="106"/>
      <c r="M123" s="106"/>
      <c r="N123" s="106"/>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63"/>
      <c r="AS123" s="38"/>
    </row>
    <row r="124" spans="2:45" ht="14" customHeight="1" x14ac:dyDescent="0.55000000000000004">
      <c r="B124" s="213"/>
      <c r="C124" s="160"/>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86"/>
      <c r="AS124" s="38"/>
    </row>
    <row r="125" spans="2:45" ht="14" customHeight="1" thickBot="1" x14ac:dyDescent="0.6">
      <c r="B125" s="214"/>
      <c r="C125" s="161"/>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112"/>
      <c r="AS125" s="38"/>
    </row>
    <row r="126" spans="2:45" ht="15" customHeight="1" x14ac:dyDescent="0.55000000000000004">
      <c r="B126" s="152"/>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S126" s="168"/>
    </row>
  </sheetData>
  <sheetProtection algorithmName="SHA-512" hashValue="Z3Osx2QTweMM4q/PZCMV5SMH/At0rusneIxTrfXdth5bG6phzpFxpZZyif9eN9KGX8dEKDFVxHQppMfR6HzVgw==" saltValue="ZhV4x4jvNOQJXaXIVyHLIA==" spinCount="100000" sheet="1" objects="1" scenarios="1"/>
  <mergeCells count="138">
    <mergeCell ref="AS105:AS107"/>
    <mergeCell ref="AE91:AQ91"/>
    <mergeCell ref="M109:V109"/>
    <mergeCell ref="M58:U59"/>
    <mergeCell ref="M61:U62"/>
    <mergeCell ref="X87:AC87"/>
    <mergeCell ref="X88:AC88"/>
    <mergeCell ref="X89:AC89"/>
    <mergeCell ref="X90:AC90"/>
    <mergeCell ref="X91:AC91"/>
    <mergeCell ref="AE83:AQ83"/>
    <mergeCell ref="D101:AP102"/>
    <mergeCell ref="H97:V97"/>
    <mergeCell ref="AS84:AS85"/>
    <mergeCell ref="C83:W83"/>
    <mergeCell ref="AN8:AO9"/>
    <mergeCell ref="AE114:AQ114"/>
    <mergeCell ref="M86:V86"/>
    <mergeCell ref="X108:AC108"/>
    <mergeCell ref="X109:AC109"/>
    <mergeCell ref="AM80:AO80"/>
    <mergeCell ref="AH80:AL80"/>
    <mergeCell ref="AP39:AQ39"/>
    <mergeCell ref="AH39:AL39"/>
    <mergeCell ref="C3:AQ3"/>
    <mergeCell ref="M36:U37"/>
    <mergeCell ref="C20:I20"/>
    <mergeCell ref="C21:I21"/>
    <mergeCell ref="J20:U20"/>
    <mergeCell ref="J21:P21"/>
    <mergeCell ref="C15:V15"/>
    <mergeCell ref="I19:U19"/>
    <mergeCell ref="W15:AQ15"/>
    <mergeCell ref="W27:AI27"/>
    <mergeCell ref="J12:V12"/>
    <mergeCell ref="X12:Z12"/>
    <mergeCell ref="AA12:AD12"/>
    <mergeCell ref="AK10:AQ10"/>
    <mergeCell ref="AG12:AI12"/>
    <mergeCell ref="AJ12:AM12"/>
    <mergeCell ref="AA8:AM9"/>
    <mergeCell ref="W16:AQ16"/>
    <mergeCell ref="AS8:AS9"/>
    <mergeCell ref="AE84:AQ84"/>
    <mergeCell ref="AE85:AQ85"/>
    <mergeCell ref="AS118:AS120"/>
    <mergeCell ref="AE117:AQ117"/>
    <mergeCell ref="AE107:AQ107"/>
    <mergeCell ref="AG66:AM66"/>
    <mergeCell ref="X97:AC97"/>
    <mergeCell ref="AE92:AQ92"/>
    <mergeCell ref="W22:AI22"/>
    <mergeCell ref="X119:AC119"/>
    <mergeCell ref="X98:AC98"/>
    <mergeCell ref="X92:AC92"/>
    <mergeCell ref="X93:AC93"/>
    <mergeCell ref="X114:AC114"/>
    <mergeCell ref="AE111:AQ111"/>
    <mergeCell ref="AE93:AQ93"/>
    <mergeCell ref="AE94:AQ94"/>
    <mergeCell ref="AE119:AQ119"/>
    <mergeCell ref="X118:AC118"/>
    <mergeCell ref="X112:AC112"/>
    <mergeCell ref="AE118:AQ118"/>
    <mergeCell ref="X95:AC95"/>
    <mergeCell ref="C104:W104"/>
    <mergeCell ref="C126:AQ126"/>
    <mergeCell ref="Q32:R32"/>
    <mergeCell ref="M9:N9"/>
    <mergeCell ref="P9:Q9"/>
    <mergeCell ref="S9:T9"/>
    <mergeCell ref="J34:AL34"/>
    <mergeCell ref="W42:AQ42"/>
    <mergeCell ref="W56:AQ56"/>
    <mergeCell ref="AH38:AP38"/>
    <mergeCell ref="R38:AF38"/>
    <mergeCell ref="M44:U45"/>
    <mergeCell ref="H120:V120"/>
    <mergeCell ref="Q71:R71"/>
    <mergeCell ref="T71:X71"/>
    <mergeCell ref="X110:AC110"/>
    <mergeCell ref="X111:AC111"/>
    <mergeCell ref="O72:Z72"/>
    <mergeCell ref="D124:AP125"/>
    <mergeCell ref="AE95:AQ95"/>
    <mergeCell ref="M88:V88"/>
    <mergeCell ref="P52:V54"/>
    <mergeCell ref="AE105:AQ105"/>
    <mergeCell ref="X120:AC120"/>
    <mergeCell ref="AE113:AQ113"/>
    <mergeCell ref="E26:AO26"/>
    <mergeCell ref="W37:AF37"/>
    <mergeCell ref="B68:B125"/>
    <mergeCell ref="AG2:AP2"/>
    <mergeCell ref="V28:W28"/>
    <mergeCell ref="Y28:AB28"/>
    <mergeCell ref="M110:V110"/>
    <mergeCell ref="N32:P32"/>
    <mergeCell ref="S32:T32"/>
    <mergeCell ref="V32:W32"/>
    <mergeCell ref="Y32:Z32"/>
    <mergeCell ref="AE32:AQ33"/>
    <mergeCell ref="W43:AQ45"/>
    <mergeCell ref="I76:M76"/>
    <mergeCell ref="S76:Z76"/>
    <mergeCell ref="AA76:AD76"/>
    <mergeCell ref="AE76:AG76"/>
    <mergeCell ref="W68:AF68"/>
    <mergeCell ref="AM39:AO39"/>
    <mergeCell ref="X83:AD83"/>
    <mergeCell ref="M87:V87"/>
    <mergeCell ref="X121:AC121"/>
    <mergeCell ref="X96:AC96"/>
    <mergeCell ref="AE120:AQ120"/>
    <mergeCell ref="X117:AC117"/>
    <mergeCell ref="AE89:AQ89"/>
    <mergeCell ref="AE90:AQ90"/>
    <mergeCell ref="AE115:AQ115"/>
    <mergeCell ref="AE116:AQ116"/>
    <mergeCell ref="M108:V108"/>
    <mergeCell ref="B14:B38"/>
    <mergeCell ref="P63:V63"/>
    <mergeCell ref="X116:AC116"/>
    <mergeCell ref="S75:AF75"/>
    <mergeCell ref="S77:AF77"/>
    <mergeCell ref="X94:AC94"/>
    <mergeCell ref="AE112:AQ112"/>
    <mergeCell ref="AE96:AQ96"/>
    <mergeCell ref="AE97:AQ97"/>
    <mergeCell ref="AE104:AQ104"/>
    <mergeCell ref="X104:AD104"/>
    <mergeCell ref="X105:AC107"/>
    <mergeCell ref="X115:AC115"/>
    <mergeCell ref="AE106:AQ106"/>
    <mergeCell ref="X84:AC85"/>
    <mergeCell ref="X86:AC86"/>
    <mergeCell ref="X113:AC113"/>
    <mergeCell ref="B39:B65"/>
  </mergeCells>
  <phoneticPr fontId="21"/>
  <conditionalFormatting sqref="C39:AQ51 C52:P52 W52:AQ54 C53:O54 C55:AQ60 C61:AA61 AC61:AQ61 C62:AQ65">
    <cfRule type="expression" dxfId="119" priority="7">
      <formula>$AM$39="不要"</formula>
    </cfRule>
  </conditionalFormatting>
  <conditionalFormatting sqref="C78:AQ125">
    <cfRule type="expression" dxfId="118" priority="21">
      <formula>$AM$80="不要"</formula>
    </cfRule>
  </conditionalFormatting>
  <conditionalFormatting sqref="E26:AO26">
    <cfRule type="expression" dxfId="117" priority="41">
      <formula>C25=TRUE</formula>
    </cfRule>
  </conditionalFormatting>
  <conditionalFormatting sqref="H97">
    <cfRule type="expression" dxfId="116" priority="28">
      <formula>$X$97&gt;0</formula>
    </cfRule>
  </conditionalFormatting>
  <conditionalFormatting sqref="H120">
    <cfRule type="expression" dxfId="115" priority="10">
      <formula>$X$120&gt;0</formula>
    </cfRule>
  </conditionalFormatting>
  <conditionalFormatting sqref="I76">
    <cfRule type="expression" dxfId="114" priority="40">
      <formula>D75=TRUE</formula>
    </cfRule>
  </conditionalFormatting>
  <conditionalFormatting sqref="J21:P21">
    <cfRule type="expression" dxfId="113" priority="51">
      <formula>C19=TRUE</formula>
    </cfRule>
  </conditionalFormatting>
  <conditionalFormatting sqref="J20:U20">
    <cfRule type="expression" dxfId="112" priority="52">
      <formula>C19=TRUE</formula>
    </cfRule>
  </conditionalFormatting>
  <conditionalFormatting sqref="J34:AL34">
    <cfRule type="expression" dxfId="111" priority="42">
      <formula>$C$34=TRUE</formula>
    </cfRule>
  </conditionalFormatting>
  <conditionalFormatting sqref="M86:V88">
    <cfRule type="expression" dxfId="110" priority="35">
      <formula>$X86&gt;0</formula>
    </cfRule>
  </conditionalFormatting>
  <conditionalFormatting sqref="M108:V110">
    <cfRule type="expression" dxfId="109" priority="19">
      <formula>$X108&gt;0</formula>
    </cfRule>
  </conditionalFormatting>
  <conditionalFormatting sqref="Q71:R71">
    <cfRule type="expression" dxfId="108" priority="37">
      <formula>D71=TRUE</formula>
    </cfRule>
  </conditionalFormatting>
  <conditionalFormatting sqref="R38:AF38">
    <cfRule type="expression" dxfId="107" priority="49">
      <formula>$D$38=TRUE</formula>
    </cfRule>
  </conditionalFormatting>
  <conditionalFormatting sqref="S32">
    <cfRule type="expression" dxfId="106" priority="45">
      <formula>$D$32=TRUE</formula>
    </cfRule>
  </conditionalFormatting>
  <conditionalFormatting sqref="S76">
    <cfRule type="expression" dxfId="105" priority="39">
      <formula>D75=TRUE</formula>
    </cfRule>
  </conditionalFormatting>
  <conditionalFormatting sqref="T71:X71">
    <cfRule type="expression" dxfId="104" priority="36">
      <formula>D71=TRUE</formula>
    </cfRule>
  </conditionalFormatting>
  <conditionalFormatting sqref="V28">
    <cfRule type="expression" dxfId="103" priority="3">
      <formula>$C$28=TRUE</formula>
    </cfRule>
  </conditionalFormatting>
  <conditionalFormatting sqref="V32">
    <cfRule type="expression" dxfId="102" priority="44">
      <formula>$D$32=TRUE</formula>
    </cfRule>
  </conditionalFormatting>
  <conditionalFormatting sqref="X86:AC97">
    <cfRule type="expression" dxfId="101" priority="34">
      <formula>$V$86="あり"</formula>
    </cfRule>
  </conditionalFormatting>
  <conditionalFormatting sqref="X89:AC90 X92:AC97">
    <cfRule type="expression" dxfId="100" priority="29">
      <formula>$V89="あり"</formula>
    </cfRule>
  </conditionalFormatting>
  <conditionalFormatting sqref="X91:AC91">
    <cfRule type="expression" dxfId="99" priority="56">
      <formula>#REF!="あり"</formula>
    </cfRule>
  </conditionalFormatting>
  <conditionalFormatting sqref="X105:AC107">
    <cfRule type="expression" dxfId="98" priority="27">
      <formula>$V$105="あり"</formula>
    </cfRule>
  </conditionalFormatting>
  <conditionalFormatting sqref="X108:AC117">
    <cfRule type="expression" dxfId="97" priority="14">
      <formula>$V$86="あり"</formula>
    </cfRule>
  </conditionalFormatting>
  <conditionalFormatting sqref="X111:AC112">
    <cfRule type="expression" dxfId="96" priority="16">
      <formula>$V111="あり"</formula>
    </cfRule>
  </conditionalFormatting>
  <conditionalFormatting sqref="X113:AC113">
    <cfRule type="expression" dxfId="95" priority="15">
      <formula>#REF!="あり"</formula>
    </cfRule>
  </conditionalFormatting>
  <conditionalFormatting sqref="X114:AC120">
    <cfRule type="expression" dxfId="94" priority="11">
      <formula>$V114="あり"</formula>
    </cfRule>
  </conditionalFormatting>
  <conditionalFormatting sqref="X119:AC120">
    <cfRule type="expression" dxfId="93" priority="12">
      <formula>$V$86="あり"</formula>
    </cfRule>
  </conditionalFormatting>
  <conditionalFormatting sqref="Y32">
    <cfRule type="expression" dxfId="92" priority="43">
      <formula>$D$32=TRUE</formula>
    </cfRule>
  </conditionalFormatting>
  <conditionalFormatting sqref="Y28:AB28">
    <cfRule type="expression" dxfId="91" priority="1">
      <formula>$C$28=TRUE</formula>
    </cfRule>
  </conditionalFormatting>
  <conditionalFormatting sqref="AE76">
    <cfRule type="expression" dxfId="90" priority="38">
      <formula>D75=TRUE</formula>
    </cfRule>
  </conditionalFormatting>
  <dataValidations count="1">
    <dataValidation imeMode="off" allowBlank="1" showInputMessage="1" showErrorMessage="1" sqref="AJ12:AM12" xr:uid="{D924F1AD-0E89-4163-BA34-FA3CEF2B4CE6}"/>
  </dataValidations>
  <hyperlinks>
    <hyperlink ref="W43:AQ45" r:id="rId1" display="https://www.omron-kenpo.org/system/data/etc/52/52_1.pdf" xr:uid="{DDB54937-7844-4C0D-97CD-388C1AF604A1}"/>
  </hyperlinks>
  <printOptions horizontalCentered="1" verticalCentered="1"/>
  <pageMargins left="0.11811023622047245" right="0.11811023622047245" top="0" bottom="0" header="3.937007874015748E-2" footer="7.874015748031496E-2"/>
  <pageSetup paperSize="9" scale="80" fitToHeight="0" orientation="portrait" r:id="rId2"/>
  <headerFooter>
    <oddHeader>&amp;L（秘密）&amp;R&amp;9消える筆記具（鉛筆、フリクションペン等）は使用不可</oddHeader>
    <oddFooter>&amp;Cオムロン健康保険組合&amp;RR8.07 改</oddFooter>
  </headerFooter>
  <rowBreaks count="1" manualBreakCount="1">
    <brk id="66" max="43" man="1"/>
  </rowBreaks>
  <drawing r:id="rId3"/>
  <legacyDrawing r:id="rId4"/>
  <mc:AlternateContent xmlns:mc="http://schemas.openxmlformats.org/markup-compatibility/2006">
    <mc:Choice Requires="x14">
      <controls>
        <mc:AlternateContent xmlns:mc="http://schemas.openxmlformats.org/markup-compatibility/2006">
          <mc:Choice Requires="x14">
            <control shapeId="1114" r:id="rId5" name="Option Button 90">
              <controlPr locked="0" defaultSize="0" autoFill="0" autoLine="0" autoPict="0">
                <anchor moveWithCells="1">
                  <from>
                    <xdr:col>2</xdr:col>
                    <xdr:colOff>19050</xdr:colOff>
                    <xdr:row>15</xdr:row>
                    <xdr:rowOff>31750</xdr:rowOff>
                  </from>
                  <to>
                    <xdr:col>8</xdr:col>
                    <xdr:colOff>127000</xdr:colOff>
                    <xdr:row>15</xdr:row>
                    <xdr:rowOff>190500</xdr:rowOff>
                  </to>
                </anchor>
              </controlPr>
            </control>
          </mc:Choice>
        </mc:AlternateContent>
        <mc:AlternateContent xmlns:mc="http://schemas.openxmlformats.org/markup-compatibility/2006">
          <mc:Choice Requires="x14">
            <control shapeId="1115" r:id="rId6" name="Option Button 91">
              <controlPr locked="0" defaultSize="0" autoFill="0" autoLine="0" autoPict="0">
                <anchor moveWithCells="1">
                  <from>
                    <xdr:col>2</xdr:col>
                    <xdr:colOff>12700</xdr:colOff>
                    <xdr:row>16</xdr:row>
                    <xdr:rowOff>19050</xdr:rowOff>
                  </from>
                  <to>
                    <xdr:col>12</xdr:col>
                    <xdr:colOff>95250</xdr:colOff>
                    <xdr:row>16</xdr:row>
                    <xdr:rowOff>184150</xdr:rowOff>
                  </to>
                </anchor>
              </controlPr>
            </control>
          </mc:Choice>
        </mc:AlternateContent>
        <mc:AlternateContent xmlns:mc="http://schemas.openxmlformats.org/markup-compatibility/2006">
          <mc:Choice Requires="x14">
            <control shapeId="1116" r:id="rId7" name="Option Button 92">
              <controlPr locked="0" defaultSize="0" autoFill="0" autoLine="0" autoPict="0">
                <anchor moveWithCells="1">
                  <from>
                    <xdr:col>2</xdr:col>
                    <xdr:colOff>19050</xdr:colOff>
                    <xdr:row>17</xdr:row>
                    <xdr:rowOff>31750</xdr:rowOff>
                  </from>
                  <to>
                    <xdr:col>17</xdr:col>
                    <xdr:colOff>184150</xdr:colOff>
                    <xdr:row>18</xdr:row>
                    <xdr:rowOff>19050</xdr:rowOff>
                  </to>
                </anchor>
              </controlPr>
            </control>
          </mc:Choice>
        </mc:AlternateContent>
        <mc:AlternateContent xmlns:mc="http://schemas.openxmlformats.org/markup-compatibility/2006">
          <mc:Choice Requires="x14">
            <control shapeId="1117" r:id="rId8" name="Option Button 93">
              <controlPr locked="0" defaultSize="0" autoFill="0" autoLine="0" autoPict="0">
                <anchor moveWithCells="1">
                  <from>
                    <xdr:col>2</xdr:col>
                    <xdr:colOff>12700</xdr:colOff>
                    <xdr:row>18</xdr:row>
                    <xdr:rowOff>44450</xdr:rowOff>
                  </from>
                  <to>
                    <xdr:col>7</xdr:col>
                    <xdr:colOff>63500</xdr:colOff>
                    <xdr:row>19</xdr:row>
                    <xdr:rowOff>6350</xdr:rowOff>
                  </to>
                </anchor>
              </controlPr>
            </control>
          </mc:Choice>
        </mc:AlternateContent>
        <mc:AlternateContent xmlns:mc="http://schemas.openxmlformats.org/markup-compatibility/2006">
          <mc:Choice Requires="x14">
            <control shapeId="1118" r:id="rId9" name="Group Box 94">
              <controlPr defaultSize="0" autoFill="0" autoPict="0">
                <anchor moveWithCells="1">
                  <from>
                    <xdr:col>1</xdr:col>
                    <xdr:colOff>95250</xdr:colOff>
                    <xdr:row>13</xdr:row>
                    <xdr:rowOff>133350</xdr:rowOff>
                  </from>
                  <to>
                    <xdr:col>21</xdr:col>
                    <xdr:colOff>57150</xdr:colOff>
                    <xdr:row>20</xdr:row>
                    <xdr:rowOff>0</xdr:rowOff>
                  </to>
                </anchor>
              </controlPr>
            </control>
          </mc:Choice>
        </mc:AlternateContent>
        <mc:AlternateContent xmlns:mc="http://schemas.openxmlformats.org/markup-compatibility/2006">
          <mc:Choice Requires="x14">
            <control shapeId="1120" r:id="rId10" name="Group Box 96">
              <controlPr defaultSize="0" autoFill="0" autoPict="0">
                <anchor moveWithCells="1">
                  <from>
                    <xdr:col>1</xdr:col>
                    <xdr:colOff>127000</xdr:colOff>
                    <xdr:row>21</xdr:row>
                    <xdr:rowOff>146050</xdr:rowOff>
                  </from>
                  <to>
                    <xdr:col>31</xdr:col>
                    <xdr:colOff>139700</xdr:colOff>
                    <xdr:row>26</xdr:row>
                    <xdr:rowOff>171450</xdr:rowOff>
                  </to>
                </anchor>
              </controlPr>
            </control>
          </mc:Choice>
        </mc:AlternateContent>
        <mc:AlternateContent xmlns:mc="http://schemas.openxmlformats.org/markup-compatibility/2006">
          <mc:Choice Requires="x14">
            <control shapeId="1121" r:id="rId11" name="Option Button 97">
              <controlPr locked="0" defaultSize="0" autoFill="0" autoLine="0" autoPict="0">
                <anchor moveWithCells="1">
                  <from>
                    <xdr:col>2</xdr:col>
                    <xdr:colOff>44450</xdr:colOff>
                    <xdr:row>22</xdr:row>
                    <xdr:rowOff>25400</xdr:rowOff>
                  </from>
                  <to>
                    <xdr:col>27</xdr:col>
                    <xdr:colOff>152400</xdr:colOff>
                    <xdr:row>22</xdr:row>
                    <xdr:rowOff>184150</xdr:rowOff>
                  </to>
                </anchor>
              </controlPr>
            </control>
          </mc:Choice>
        </mc:AlternateContent>
        <mc:AlternateContent xmlns:mc="http://schemas.openxmlformats.org/markup-compatibility/2006">
          <mc:Choice Requires="x14">
            <control shapeId="1122" r:id="rId12" name="Option Button 98">
              <controlPr locked="0" defaultSize="0" autoFill="0" autoLine="0" autoPict="0">
                <anchor moveWithCells="1">
                  <from>
                    <xdr:col>2</xdr:col>
                    <xdr:colOff>38100</xdr:colOff>
                    <xdr:row>23</xdr:row>
                    <xdr:rowOff>19050</xdr:rowOff>
                  </from>
                  <to>
                    <xdr:col>12</xdr:col>
                    <xdr:colOff>120650</xdr:colOff>
                    <xdr:row>24</xdr:row>
                    <xdr:rowOff>6350</xdr:rowOff>
                  </to>
                </anchor>
              </controlPr>
            </control>
          </mc:Choice>
        </mc:AlternateContent>
        <mc:AlternateContent xmlns:mc="http://schemas.openxmlformats.org/markup-compatibility/2006">
          <mc:Choice Requires="x14">
            <control shapeId="1123" r:id="rId13" name="Option Button 99">
              <controlPr locked="0" defaultSize="0" autoFill="0" autoLine="0" autoPict="0">
                <anchor moveWithCells="1">
                  <from>
                    <xdr:col>2</xdr:col>
                    <xdr:colOff>38100</xdr:colOff>
                    <xdr:row>24</xdr:row>
                    <xdr:rowOff>31750</xdr:rowOff>
                  </from>
                  <to>
                    <xdr:col>24</xdr:col>
                    <xdr:colOff>19050</xdr:colOff>
                    <xdr:row>25</xdr:row>
                    <xdr:rowOff>19050</xdr:rowOff>
                  </to>
                </anchor>
              </controlPr>
            </control>
          </mc:Choice>
        </mc:AlternateContent>
        <mc:AlternateContent xmlns:mc="http://schemas.openxmlformats.org/markup-compatibility/2006">
          <mc:Choice Requires="x14">
            <control shapeId="1124" r:id="rId14" name="Group Box 100">
              <controlPr defaultSize="0" autoFill="0" autoPict="0">
                <anchor moveWithCells="1">
                  <from>
                    <xdr:col>1</xdr:col>
                    <xdr:colOff>127000</xdr:colOff>
                    <xdr:row>27</xdr:row>
                    <xdr:rowOff>6350</xdr:rowOff>
                  </from>
                  <to>
                    <xdr:col>29</xdr:col>
                    <xdr:colOff>101600</xdr:colOff>
                    <xdr:row>34</xdr:row>
                    <xdr:rowOff>107950</xdr:rowOff>
                  </to>
                </anchor>
              </controlPr>
            </control>
          </mc:Choice>
        </mc:AlternateContent>
        <mc:AlternateContent xmlns:mc="http://schemas.openxmlformats.org/markup-compatibility/2006">
          <mc:Choice Requires="x14">
            <control shapeId="1125" r:id="rId15" name="Option Button 101">
              <controlPr locked="0" defaultSize="0" autoFill="0" autoLine="0" autoPict="0">
                <anchor moveWithCells="1">
                  <from>
                    <xdr:col>2</xdr:col>
                    <xdr:colOff>31750</xdr:colOff>
                    <xdr:row>27</xdr:row>
                    <xdr:rowOff>12700</xdr:rowOff>
                  </from>
                  <to>
                    <xdr:col>12</xdr:col>
                    <xdr:colOff>50800</xdr:colOff>
                    <xdr:row>27</xdr:row>
                    <xdr:rowOff>190500</xdr:rowOff>
                  </to>
                </anchor>
              </controlPr>
            </control>
          </mc:Choice>
        </mc:AlternateContent>
        <mc:AlternateContent xmlns:mc="http://schemas.openxmlformats.org/markup-compatibility/2006">
          <mc:Choice Requires="x14">
            <control shapeId="1126" r:id="rId16" name="Option Button 102">
              <controlPr locked="0" defaultSize="0" autoFill="0" autoLine="0" autoPict="0">
                <anchor moveWithCells="1">
                  <from>
                    <xdr:col>2</xdr:col>
                    <xdr:colOff>31750</xdr:colOff>
                    <xdr:row>28</xdr:row>
                    <xdr:rowOff>19050</xdr:rowOff>
                  </from>
                  <to>
                    <xdr:col>17</xdr:col>
                    <xdr:colOff>0</xdr:colOff>
                    <xdr:row>28</xdr:row>
                    <xdr:rowOff>184150</xdr:rowOff>
                  </to>
                </anchor>
              </controlPr>
            </control>
          </mc:Choice>
        </mc:AlternateContent>
        <mc:AlternateContent xmlns:mc="http://schemas.openxmlformats.org/markup-compatibility/2006">
          <mc:Choice Requires="x14">
            <control shapeId="1127" r:id="rId17" name="Option Button 103">
              <controlPr locked="0" defaultSize="0" autoFill="0" autoLine="0" autoPict="0">
                <anchor moveWithCells="1">
                  <from>
                    <xdr:col>2</xdr:col>
                    <xdr:colOff>31750</xdr:colOff>
                    <xdr:row>29</xdr:row>
                    <xdr:rowOff>25400</xdr:rowOff>
                  </from>
                  <to>
                    <xdr:col>9</xdr:col>
                    <xdr:colOff>120650</xdr:colOff>
                    <xdr:row>29</xdr:row>
                    <xdr:rowOff>190500</xdr:rowOff>
                  </to>
                </anchor>
              </controlPr>
            </control>
          </mc:Choice>
        </mc:AlternateContent>
        <mc:AlternateContent xmlns:mc="http://schemas.openxmlformats.org/markup-compatibility/2006">
          <mc:Choice Requires="x14">
            <control shapeId="1128" r:id="rId18" name="Option Button 104">
              <controlPr locked="0" defaultSize="0" autoFill="0" autoLine="0" autoPict="0">
                <anchor moveWithCells="1">
                  <from>
                    <xdr:col>2</xdr:col>
                    <xdr:colOff>38100</xdr:colOff>
                    <xdr:row>30</xdr:row>
                    <xdr:rowOff>38100</xdr:rowOff>
                  </from>
                  <to>
                    <xdr:col>8</xdr:col>
                    <xdr:colOff>114300</xdr:colOff>
                    <xdr:row>31</xdr:row>
                    <xdr:rowOff>19050</xdr:rowOff>
                  </to>
                </anchor>
              </controlPr>
            </control>
          </mc:Choice>
        </mc:AlternateContent>
        <mc:AlternateContent xmlns:mc="http://schemas.openxmlformats.org/markup-compatibility/2006">
          <mc:Choice Requires="x14">
            <control shapeId="1131" r:id="rId19" name="Option Button 107">
              <controlPr locked="0" defaultSize="0" autoFill="0" autoLine="0" autoPict="0">
                <anchor moveWithCells="1">
                  <from>
                    <xdr:col>2</xdr:col>
                    <xdr:colOff>12700</xdr:colOff>
                    <xdr:row>33</xdr:row>
                    <xdr:rowOff>0</xdr:rowOff>
                  </from>
                  <to>
                    <xdr:col>6</xdr:col>
                    <xdr:colOff>107950</xdr:colOff>
                    <xdr:row>33</xdr:row>
                    <xdr:rowOff>184150</xdr:rowOff>
                  </to>
                </anchor>
              </controlPr>
            </control>
          </mc:Choice>
        </mc:AlternateContent>
        <mc:AlternateContent xmlns:mc="http://schemas.openxmlformats.org/markup-compatibility/2006">
          <mc:Choice Requires="x14">
            <control shapeId="1132" r:id="rId20" name="Group Box 108">
              <controlPr defaultSize="0" autoFill="0" autoPict="0">
                <anchor moveWithCells="1">
                  <from>
                    <xdr:col>2</xdr:col>
                    <xdr:colOff>177800</xdr:colOff>
                    <xdr:row>30</xdr:row>
                    <xdr:rowOff>120650</xdr:rowOff>
                  </from>
                  <to>
                    <xdr:col>16</xdr:col>
                    <xdr:colOff>95250</xdr:colOff>
                    <xdr:row>33</xdr:row>
                    <xdr:rowOff>63500</xdr:rowOff>
                  </to>
                </anchor>
              </controlPr>
            </control>
          </mc:Choice>
        </mc:AlternateContent>
        <mc:AlternateContent xmlns:mc="http://schemas.openxmlformats.org/markup-compatibility/2006">
          <mc:Choice Requires="x14">
            <control shapeId="1133" r:id="rId21" name="Option Button 109">
              <controlPr locked="0" defaultSize="0" autoFill="0" autoLine="0" autoPict="0">
                <anchor moveWithCells="1">
                  <from>
                    <xdr:col>3</xdr:col>
                    <xdr:colOff>25400</xdr:colOff>
                    <xdr:row>31</xdr:row>
                    <xdr:rowOff>12700</xdr:rowOff>
                  </from>
                  <to>
                    <xdr:col>7</xdr:col>
                    <xdr:colOff>107950</xdr:colOff>
                    <xdr:row>31</xdr:row>
                    <xdr:rowOff>177800</xdr:rowOff>
                  </to>
                </anchor>
              </controlPr>
            </control>
          </mc:Choice>
        </mc:AlternateContent>
        <mc:AlternateContent xmlns:mc="http://schemas.openxmlformats.org/markup-compatibility/2006">
          <mc:Choice Requires="x14">
            <control shapeId="1134" r:id="rId22" name="Option Button 110">
              <controlPr locked="0" defaultSize="0" autoFill="0" autoLine="0" autoPict="0">
                <anchor moveWithCells="1">
                  <from>
                    <xdr:col>3</xdr:col>
                    <xdr:colOff>19050</xdr:colOff>
                    <xdr:row>32</xdr:row>
                    <xdr:rowOff>31750</xdr:rowOff>
                  </from>
                  <to>
                    <xdr:col>13</xdr:col>
                    <xdr:colOff>190500</xdr:colOff>
                    <xdr:row>33</xdr:row>
                    <xdr:rowOff>12700</xdr:rowOff>
                  </to>
                </anchor>
              </controlPr>
            </control>
          </mc:Choice>
        </mc:AlternateContent>
        <mc:AlternateContent xmlns:mc="http://schemas.openxmlformats.org/markup-compatibility/2006">
          <mc:Choice Requires="x14">
            <control shapeId="1135" r:id="rId23" name="Group Box 111">
              <controlPr defaultSize="0" autoFill="0" autoPict="0">
                <anchor moveWithCells="1">
                  <from>
                    <xdr:col>1</xdr:col>
                    <xdr:colOff>133350</xdr:colOff>
                    <xdr:row>34</xdr:row>
                    <xdr:rowOff>146050</xdr:rowOff>
                  </from>
                  <to>
                    <xdr:col>34</xdr:col>
                    <xdr:colOff>114300</xdr:colOff>
                    <xdr:row>39</xdr:row>
                    <xdr:rowOff>76200</xdr:rowOff>
                  </to>
                </anchor>
              </controlPr>
            </control>
          </mc:Choice>
        </mc:AlternateContent>
        <mc:AlternateContent xmlns:mc="http://schemas.openxmlformats.org/markup-compatibility/2006">
          <mc:Choice Requires="x14">
            <control shapeId="1136" r:id="rId24" name="Option Button 112">
              <controlPr locked="0" defaultSize="0" autoFill="0" autoLine="0" autoPict="0">
                <anchor moveWithCells="1">
                  <from>
                    <xdr:col>2</xdr:col>
                    <xdr:colOff>31750</xdr:colOff>
                    <xdr:row>35</xdr:row>
                    <xdr:rowOff>31750</xdr:rowOff>
                  </from>
                  <to>
                    <xdr:col>5</xdr:col>
                    <xdr:colOff>171450</xdr:colOff>
                    <xdr:row>36</xdr:row>
                    <xdr:rowOff>6350</xdr:rowOff>
                  </to>
                </anchor>
              </controlPr>
            </control>
          </mc:Choice>
        </mc:AlternateContent>
        <mc:AlternateContent xmlns:mc="http://schemas.openxmlformats.org/markup-compatibility/2006">
          <mc:Choice Requires="x14">
            <control shapeId="1137" r:id="rId25" name="Option Button 113">
              <controlPr locked="0" defaultSize="0" autoFill="0" autoLine="0" autoPict="0">
                <anchor moveWithCells="1">
                  <from>
                    <xdr:col>2</xdr:col>
                    <xdr:colOff>25400</xdr:colOff>
                    <xdr:row>36</xdr:row>
                    <xdr:rowOff>6350</xdr:rowOff>
                  </from>
                  <to>
                    <xdr:col>6</xdr:col>
                    <xdr:colOff>88900</xdr:colOff>
                    <xdr:row>36</xdr:row>
                    <xdr:rowOff>177800</xdr:rowOff>
                  </to>
                </anchor>
              </controlPr>
            </control>
          </mc:Choice>
        </mc:AlternateContent>
        <mc:AlternateContent xmlns:mc="http://schemas.openxmlformats.org/markup-compatibility/2006">
          <mc:Choice Requires="x14">
            <control shapeId="1148" r:id="rId26" name="Group Box 124">
              <controlPr defaultSize="0" autoFill="0" autoPict="0">
                <anchor moveWithCells="1">
                  <from>
                    <xdr:col>2</xdr:col>
                    <xdr:colOff>146050</xdr:colOff>
                    <xdr:row>42</xdr:row>
                    <xdr:rowOff>146050</xdr:rowOff>
                  </from>
                  <to>
                    <xdr:col>18</xdr:col>
                    <xdr:colOff>69850</xdr:colOff>
                    <xdr:row>45</xdr:row>
                    <xdr:rowOff>19050</xdr:rowOff>
                  </to>
                </anchor>
              </controlPr>
            </control>
          </mc:Choice>
        </mc:AlternateContent>
        <mc:AlternateContent xmlns:mc="http://schemas.openxmlformats.org/markup-compatibility/2006">
          <mc:Choice Requires="x14">
            <control shapeId="1149" r:id="rId27" name="Option Button 125">
              <controlPr locked="0" defaultSize="0" autoFill="0" autoLine="0" autoPict="0">
                <anchor moveWithCells="1">
                  <from>
                    <xdr:col>3</xdr:col>
                    <xdr:colOff>19050</xdr:colOff>
                    <xdr:row>43</xdr:row>
                    <xdr:rowOff>12700</xdr:rowOff>
                  </from>
                  <to>
                    <xdr:col>11</xdr:col>
                    <xdr:colOff>190500</xdr:colOff>
                    <xdr:row>43</xdr:row>
                    <xdr:rowOff>190500</xdr:rowOff>
                  </to>
                </anchor>
              </controlPr>
            </control>
          </mc:Choice>
        </mc:AlternateContent>
        <mc:AlternateContent xmlns:mc="http://schemas.openxmlformats.org/markup-compatibility/2006">
          <mc:Choice Requires="x14">
            <control shapeId="1150" r:id="rId28" name="Option Button 126">
              <controlPr locked="0" defaultSize="0" autoFill="0" autoLine="0" autoPict="0">
                <anchor moveWithCells="1">
                  <from>
                    <xdr:col>3</xdr:col>
                    <xdr:colOff>25400</xdr:colOff>
                    <xdr:row>44</xdr:row>
                    <xdr:rowOff>19050</xdr:rowOff>
                  </from>
                  <to>
                    <xdr:col>8</xdr:col>
                    <xdr:colOff>107950</xdr:colOff>
                    <xdr:row>44</xdr:row>
                    <xdr:rowOff>190500</xdr:rowOff>
                  </to>
                </anchor>
              </controlPr>
            </control>
          </mc:Choice>
        </mc:AlternateContent>
        <mc:AlternateContent xmlns:mc="http://schemas.openxmlformats.org/markup-compatibility/2006">
          <mc:Choice Requires="x14">
            <control shapeId="1151" r:id="rId29" name="Group Box 127">
              <controlPr defaultSize="0" autoFill="0" autoPict="0">
                <anchor moveWithCells="1">
                  <from>
                    <xdr:col>1</xdr:col>
                    <xdr:colOff>152400</xdr:colOff>
                    <xdr:row>45</xdr:row>
                    <xdr:rowOff>184150</xdr:rowOff>
                  </from>
                  <to>
                    <xdr:col>23</xdr:col>
                    <xdr:colOff>88900</xdr:colOff>
                    <xdr:row>50</xdr:row>
                    <xdr:rowOff>38100</xdr:rowOff>
                  </to>
                </anchor>
              </controlPr>
            </control>
          </mc:Choice>
        </mc:AlternateContent>
        <mc:AlternateContent xmlns:mc="http://schemas.openxmlformats.org/markup-compatibility/2006">
          <mc:Choice Requires="x14">
            <control shapeId="1152" r:id="rId30" name="Option Button 128">
              <controlPr locked="0" defaultSize="0" autoFill="0" autoLine="0" autoPict="0">
                <anchor moveWithCells="1">
                  <from>
                    <xdr:col>3</xdr:col>
                    <xdr:colOff>19050</xdr:colOff>
                    <xdr:row>46</xdr:row>
                    <xdr:rowOff>0</xdr:rowOff>
                  </from>
                  <to>
                    <xdr:col>20</xdr:col>
                    <xdr:colOff>82550</xdr:colOff>
                    <xdr:row>46</xdr:row>
                    <xdr:rowOff>165100</xdr:rowOff>
                  </to>
                </anchor>
              </controlPr>
            </control>
          </mc:Choice>
        </mc:AlternateContent>
        <mc:AlternateContent xmlns:mc="http://schemas.openxmlformats.org/markup-compatibility/2006">
          <mc:Choice Requires="x14">
            <control shapeId="1153" r:id="rId31" name="Option Button 129">
              <controlPr locked="0" defaultSize="0" autoFill="0" autoLine="0" autoPict="0">
                <anchor moveWithCells="1">
                  <from>
                    <xdr:col>3</xdr:col>
                    <xdr:colOff>12700</xdr:colOff>
                    <xdr:row>47</xdr:row>
                    <xdr:rowOff>6350</xdr:rowOff>
                  </from>
                  <to>
                    <xdr:col>20</xdr:col>
                    <xdr:colOff>57150</xdr:colOff>
                    <xdr:row>47</xdr:row>
                    <xdr:rowOff>177800</xdr:rowOff>
                  </to>
                </anchor>
              </controlPr>
            </control>
          </mc:Choice>
        </mc:AlternateContent>
        <mc:AlternateContent xmlns:mc="http://schemas.openxmlformats.org/markup-compatibility/2006">
          <mc:Choice Requires="x14">
            <control shapeId="1154" r:id="rId32" name="Option Button 130">
              <controlPr locked="0" defaultSize="0" autoFill="0" autoLine="0" autoPict="0">
                <anchor moveWithCells="1">
                  <from>
                    <xdr:col>3</xdr:col>
                    <xdr:colOff>6350</xdr:colOff>
                    <xdr:row>48</xdr:row>
                    <xdr:rowOff>19050</xdr:rowOff>
                  </from>
                  <to>
                    <xdr:col>20</xdr:col>
                    <xdr:colOff>6350</xdr:colOff>
                    <xdr:row>48</xdr:row>
                    <xdr:rowOff>190500</xdr:rowOff>
                  </to>
                </anchor>
              </controlPr>
            </control>
          </mc:Choice>
        </mc:AlternateContent>
        <mc:AlternateContent xmlns:mc="http://schemas.openxmlformats.org/markup-compatibility/2006">
          <mc:Choice Requires="x14">
            <control shapeId="1155" r:id="rId33" name="Option Button 131">
              <controlPr locked="0" defaultSize="0" autoFill="0" autoLine="0" autoPict="0">
                <anchor moveWithCells="1">
                  <from>
                    <xdr:col>3</xdr:col>
                    <xdr:colOff>12700</xdr:colOff>
                    <xdr:row>49</xdr:row>
                    <xdr:rowOff>38100</xdr:rowOff>
                  </from>
                  <to>
                    <xdr:col>10</xdr:col>
                    <xdr:colOff>190500</xdr:colOff>
                    <xdr:row>49</xdr:row>
                    <xdr:rowOff>177800</xdr:rowOff>
                  </to>
                </anchor>
              </controlPr>
            </control>
          </mc:Choice>
        </mc:AlternateContent>
        <mc:AlternateContent xmlns:mc="http://schemas.openxmlformats.org/markup-compatibility/2006">
          <mc:Choice Requires="x14">
            <control shapeId="1156" r:id="rId34" name="Group Box 132">
              <controlPr defaultSize="0" autoFill="0" autoPict="0">
                <anchor moveWithCells="1">
                  <from>
                    <xdr:col>2</xdr:col>
                    <xdr:colOff>25400</xdr:colOff>
                    <xdr:row>50</xdr:row>
                    <xdr:rowOff>177800</xdr:rowOff>
                  </from>
                  <to>
                    <xdr:col>14</xdr:col>
                    <xdr:colOff>171450</xdr:colOff>
                    <xdr:row>54</xdr:row>
                    <xdr:rowOff>31750</xdr:rowOff>
                  </to>
                </anchor>
              </controlPr>
            </control>
          </mc:Choice>
        </mc:AlternateContent>
        <mc:AlternateContent xmlns:mc="http://schemas.openxmlformats.org/markup-compatibility/2006">
          <mc:Choice Requires="x14">
            <control shapeId="1157" r:id="rId35" name="Option Button 133">
              <controlPr locked="0" defaultSize="0" autoFill="0" autoLine="0" autoPict="0">
                <anchor moveWithCells="1">
                  <from>
                    <xdr:col>3</xdr:col>
                    <xdr:colOff>12700</xdr:colOff>
                    <xdr:row>50</xdr:row>
                    <xdr:rowOff>177800</xdr:rowOff>
                  </from>
                  <to>
                    <xdr:col>12</xdr:col>
                    <xdr:colOff>38100</xdr:colOff>
                    <xdr:row>51</xdr:row>
                    <xdr:rowOff>165100</xdr:rowOff>
                  </to>
                </anchor>
              </controlPr>
            </control>
          </mc:Choice>
        </mc:AlternateContent>
        <mc:AlternateContent xmlns:mc="http://schemas.openxmlformats.org/markup-compatibility/2006">
          <mc:Choice Requires="x14">
            <control shapeId="1158" r:id="rId36" name="Option Button 134">
              <controlPr locked="0" defaultSize="0" autoFill="0" autoLine="0" autoPict="0">
                <anchor moveWithCells="1">
                  <from>
                    <xdr:col>3</xdr:col>
                    <xdr:colOff>19050</xdr:colOff>
                    <xdr:row>52</xdr:row>
                    <xdr:rowOff>0</xdr:rowOff>
                  </from>
                  <to>
                    <xdr:col>10</xdr:col>
                    <xdr:colOff>120650</xdr:colOff>
                    <xdr:row>52</xdr:row>
                    <xdr:rowOff>158750</xdr:rowOff>
                  </to>
                </anchor>
              </controlPr>
            </control>
          </mc:Choice>
        </mc:AlternateContent>
        <mc:AlternateContent xmlns:mc="http://schemas.openxmlformats.org/markup-compatibility/2006">
          <mc:Choice Requires="x14">
            <control shapeId="1159" r:id="rId37" name="Option Button 135">
              <controlPr locked="0" defaultSize="0" autoFill="0" autoLine="0" autoPict="0">
                <anchor moveWithCells="1">
                  <from>
                    <xdr:col>3</xdr:col>
                    <xdr:colOff>19050</xdr:colOff>
                    <xdr:row>53</xdr:row>
                    <xdr:rowOff>25400</xdr:rowOff>
                  </from>
                  <to>
                    <xdr:col>9</xdr:col>
                    <xdr:colOff>6350</xdr:colOff>
                    <xdr:row>53</xdr:row>
                    <xdr:rowOff>165100</xdr:rowOff>
                  </to>
                </anchor>
              </controlPr>
            </control>
          </mc:Choice>
        </mc:AlternateContent>
        <mc:AlternateContent xmlns:mc="http://schemas.openxmlformats.org/markup-compatibility/2006">
          <mc:Choice Requires="x14">
            <control shapeId="1160" r:id="rId38" name="Group Box 136">
              <controlPr defaultSize="0" autoFill="0" autoPict="0">
                <anchor moveWithCells="1">
                  <from>
                    <xdr:col>2</xdr:col>
                    <xdr:colOff>107950</xdr:colOff>
                    <xdr:row>56</xdr:row>
                    <xdr:rowOff>95250</xdr:rowOff>
                  </from>
                  <to>
                    <xdr:col>9</xdr:col>
                    <xdr:colOff>177800</xdr:colOff>
                    <xdr:row>59</xdr:row>
                    <xdr:rowOff>6350</xdr:rowOff>
                  </to>
                </anchor>
              </controlPr>
            </control>
          </mc:Choice>
        </mc:AlternateContent>
        <mc:AlternateContent xmlns:mc="http://schemas.openxmlformats.org/markup-compatibility/2006">
          <mc:Choice Requires="x14">
            <control shapeId="1161" r:id="rId39" name="Option Button 137">
              <controlPr locked="0" defaultSize="0" autoFill="0" autoLine="0" autoPict="0">
                <anchor moveWithCells="1">
                  <from>
                    <xdr:col>3</xdr:col>
                    <xdr:colOff>25400</xdr:colOff>
                    <xdr:row>57</xdr:row>
                    <xdr:rowOff>12700</xdr:rowOff>
                  </from>
                  <to>
                    <xdr:col>6</xdr:col>
                    <xdr:colOff>127000</xdr:colOff>
                    <xdr:row>57</xdr:row>
                    <xdr:rowOff>190500</xdr:rowOff>
                  </to>
                </anchor>
              </controlPr>
            </control>
          </mc:Choice>
        </mc:AlternateContent>
        <mc:AlternateContent xmlns:mc="http://schemas.openxmlformats.org/markup-compatibility/2006">
          <mc:Choice Requires="x14">
            <control shapeId="1162" r:id="rId40" name="Option Button 138">
              <controlPr locked="0" defaultSize="0" autoFill="0" autoLine="0" autoPict="0">
                <anchor moveWithCells="1">
                  <from>
                    <xdr:col>3</xdr:col>
                    <xdr:colOff>19050</xdr:colOff>
                    <xdr:row>58</xdr:row>
                    <xdr:rowOff>6350</xdr:rowOff>
                  </from>
                  <to>
                    <xdr:col>6</xdr:col>
                    <xdr:colOff>158750</xdr:colOff>
                    <xdr:row>58</xdr:row>
                    <xdr:rowOff>177800</xdr:rowOff>
                  </to>
                </anchor>
              </controlPr>
            </control>
          </mc:Choice>
        </mc:AlternateContent>
        <mc:AlternateContent xmlns:mc="http://schemas.openxmlformats.org/markup-compatibility/2006">
          <mc:Choice Requires="x14">
            <control shapeId="1163" r:id="rId41" name="Group Box 139">
              <controlPr defaultSize="0" autoFill="0" autoPict="0">
                <anchor moveWithCells="1">
                  <from>
                    <xdr:col>1</xdr:col>
                    <xdr:colOff>152400</xdr:colOff>
                    <xdr:row>59</xdr:row>
                    <xdr:rowOff>31750</xdr:rowOff>
                  </from>
                  <to>
                    <xdr:col>11</xdr:col>
                    <xdr:colOff>6350</xdr:colOff>
                    <xdr:row>62</xdr:row>
                    <xdr:rowOff>101600</xdr:rowOff>
                  </to>
                </anchor>
              </controlPr>
            </control>
          </mc:Choice>
        </mc:AlternateContent>
        <mc:AlternateContent xmlns:mc="http://schemas.openxmlformats.org/markup-compatibility/2006">
          <mc:Choice Requires="x14">
            <control shapeId="1165" r:id="rId42" name="Option Button 141">
              <controlPr locked="0" defaultSize="0" autoFill="0" autoLine="0" autoPict="0">
                <anchor moveWithCells="1">
                  <from>
                    <xdr:col>3</xdr:col>
                    <xdr:colOff>12700</xdr:colOff>
                    <xdr:row>59</xdr:row>
                    <xdr:rowOff>190500</xdr:rowOff>
                  </from>
                  <to>
                    <xdr:col>9</xdr:col>
                    <xdr:colOff>133350</xdr:colOff>
                    <xdr:row>60</xdr:row>
                    <xdr:rowOff>165100</xdr:rowOff>
                  </to>
                </anchor>
              </controlPr>
            </control>
          </mc:Choice>
        </mc:AlternateContent>
        <mc:AlternateContent xmlns:mc="http://schemas.openxmlformats.org/markup-compatibility/2006">
          <mc:Choice Requires="x14">
            <control shapeId="1166" r:id="rId43" name="Option Button 142">
              <controlPr locked="0" defaultSize="0" autoFill="0" autoLine="0" autoPict="0">
                <anchor moveWithCells="1">
                  <from>
                    <xdr:col>3</xdr:col>
                    <xdr:colOff>12700</xdr:colOff>
                    <xdr:row>60</xdr:row>
                    <xdr:rowOff>171450</xdr:rowOff>
                  </from>
                  <to>
                    <xdr:col>9</xdr:col>
                    <xdr:colOff>196850</xdr:colOff>
                    <xdr:row>61</xdr:row>
                    <xdr:rowOff>146050</xdr:rowOff>
                  </to>
                </anchor>
              </controlPr>
            </control>
          </mc:Choice>
        </mc:AlternateContent>
        <mc:AlternateContent xmlns:mc="http://schemas.openxmlformats.org/markup-compatibility/2006">
          <mc:Choice Requires="x14">
            <control shapeId="1167" r:id="rId44" name="Group Box 143">
              <controlPr defaultSize="0" autoFill="0" autoPict="0">
                <anchor moveWithCells="1">
                  <from>
                    <xdr:col>1</xdr:col>
                    <xdr:colOff>127000</xdr:colOff>
                    <xdr:row>62</xdr:row>
                    <xdr:rowOff>57150</xdr:rowOff>
                  </from>
                  <to>
                    <xdr:col>18</xdr:col>
                    <xdr:colOff>171450</xdr:colOff>
                    <xdr:row>65</xdr:row>
                    <xdr:rowOff>38100</xdr:rowOff>
                  </to>
                </anchor>
              </controlPr>
            </control>
          </mc:Choice>
        </mc:AlternateContent>
        <mc:AlternateContent xmlns:mc="http://schemas.openxmlformats.org/markup-compatibility/2006">
          <mc:Choice Requires="x14">
            <control shapeId="1168" r:id="rId45" name="Option Button 144">
              <controlPr locked="0" defaultSize="0" autoFill="0" autoLine="0" autoPict="0">
                <anchor moveWithCells="1">
                  <from>
                    <xdr:col>3</xdr:col>
                    <xdr:colOff>12700</xdr:colOff>
                    <xdr:row>63</xdr:row>
                    <xdr:rowOff>0</xdr:rowOff>
                  </from>
                  <to>
                    <xdr:col>8</xdr:col>
                    <xdr:colOff>63500</xdr:colOff>
                    <xdr:row>63</xdr:row>
                    <xdr:rowOff>171450</xdr:rowOff>
                  </to>
                </anchor>
              </controlPr>
            </control>
          </mc:Choice>
        </mc:AlternateContent>
        <mc:AlternateContent xmlns:mc="http://schemas.openxmlformats.org/markup-compatibility/2006">
          <mc:Choice Requires="x14">
            <control shapeId="1169" r:id="rId46" name="Option Button 145">
              <controlPr locked="0" defaultSize="0" autoFill="0" autoLine="0" autoPict="0">
                <anchor moveWithCells="1">
                  <from>
                    <xdr:col>3</xdr:col>
                    <xdr:colOff>12700</xdr:colOff>
                    <xdr:row>64</xdr:row>
                    <xdr:rowOff>6350</xdr:rowOff>
                  </from>
                  <to>
                    <xdr:col>8</xdr:col>
                    <xdr:colOff>38100</xdr:colOff>
                    <xdr:row>64</xdr:row>
                    <xdr:rowOff>165100</xdr:rowOff>
                  </to>
                </anchor>
              </controlPr>
            </control>
          </mc:Choice>
        </mc:AlternateContent>
        <mc:AlternateContent xmlns:mc="http://schemas.openxmlformats.org/markup-compatibility/2006">
          <mc:Choice Requires="x14">
            <control shapeId="1170" r:id="rId47" name="Option Button 146">
              <controlPr locked="0" defaultSize="0" autoFill="0" autoLine="0" autoPict="0">
                <anchor moveWithCells="1">
                  <from>
                    <xdr:col>8</xdr:col>
                    <xdr:colOff>152400</xdr:colOff>
                    <xdr:row>63</xdr:row>
                    <xdr:rowOff>12700</xdr:rowOff>
                  </from>
                  <to>
                    <xdr:col>16</xdr:col>
                    <xdr:colOff>107950</xdr:colOff>
                    <xdr:row>63</xdr:row>
                    <xdr:rowOff>171450</xdr:rowOff>
                  </to>
                </anchor>
              </controlPr>
            </control>
          </mc:Choice>
        </mc:AlternateContent>
        <mc:AlternateContent xmlns:mc="http://schemas.openxmlformats.org/markup-compatibility/2006">
          <mc:Choice Requires="x14">
            <control shapeId="1173" r:id="rId48" name="Group Box 149">
              <controlPr defaultSize="0" autoFill="0" autoPict="0">
                <anchor moveWithCells="1">
                  <from>
                    <xdr:col>0</xdr:col>
                    <xdr:colOff>76200</xdr:colOff>
                    <xdr:row>67</xdr:row>
                    <xdr:rowOff>63500</xdr:rowOff>
                  </from>
                  <to>
                    <xdr:col>21</xdr:col>
                    <xdr:colOff>95250</xdr:colOff>
                    <xdr:row>77</xdr:row>
                    <xdr:rowOff>95250</xdr:rowOff>
                  </to>
                </anchor>
              </controlPr>
            </control>
          </mc:Choice>
        </mc:AlternateContent>
        <mc:AlternateContent xmlns:mc="http://schemas.openxmlformats.org/markup-compatibility/2006">
          <mc:Choice Requires="x14">
            <control shapeId="1174" r:id="rId49" name="Option Button 150">
              <controlPr locked="0" defaultSize="0" autoFill="0" autoLine="0" autoPict="0">
                <anchor moveWithCells="1">
                  <from>
                    <xdr:col>2</xdr:col>
                    <xdr:colOff>38100</xdr:colOff>
                    <xdr:row>68</xdr:row>
                    <xdr:rowOff>25400</xdr:rowOff>
                  </from>
                  <to>
                    <xdr:col>16</xdr:col>
                    <xdr:colOff>107950</xdr:colOff>
                    <xdr:row>68</xdr:row>
                    <xdr:rowOff>184150</xdr:rowOff>
                  </to>
                </anchor>
              </controlPr>
            </control>
          </mc:Choice>
        </mc:AlternateContent>
        <mc:AlternateContent xmlns:mc="http://schemas.openxmlformats.org/markup-compatibility/2006">
          <mc:Choice Requires="x14">
            <control shapeId="1175" r:id="rId50" name="Option Button 151">
              <controlPr locked="0" defaultSize="0" autoFill="0" autoLine="0" autoPict="0">
                <anchor moveWithCells="1">
                  <from>
                    <xdr:col>2</xdr:col>
                    <xdr:colOff>25400</xdr:colOff>
                    <xdr:row>73</xdr:row>
                    <xdr:rowOff>25400</xdr:rowOff>
                  </from>
                  <to>
                    <xdr:col>14</xdr:col>
                    <xdr:colOff>57150</xdr:colOff>
                    <xdr:row>73</xdr:row>
                    <xdr:rowOff>177800</xdr:rowOff>
                  </to>
                </anchor>
              </controlPr>
            </control>
          </mc:Choice>
        </mc:AlternateContent>
        <mc:AlternateContent xmlns:mc="http://schemas.openxmlformats.org/markup-compatibility/2006">
          <mc:Choice Requires="x14">
            <control shapeId="1177" r:id="rId51" name="Group Box 153">
              <controlPr defaultSize="0" autoFill="0" autoPict="0">
                <anchor moveWithCells="1">
                  <from>
                    <xdr:col>1</xdr:col>
                    <xdr:colOff>190500</xdr:colOff>
                    <xdr:row>68</xdr:row>
                    <xdr:rowOff>177800</xdr:rowOff>
                  </from>
                  <to>
                    <xdr:col>17</xdr:col>
                    <xdr:colOff>12700</xdr:colOff>
                    <xdr:row>73</xdr:row>
                    <xdr:rowOff>44450</xdr:rowOff>
                  </to>
                </anchor>
              </controlPr>
            </control>
          </mc:Choice>
        </mc:AlternateContent>
        <mc:AlternateContent xmlns:mc="http://schemas.openxmlformats.org/markup-compatibility/2006">
          <mc:Choice Requires="x14">
            <control shapeId="1178" r:id="rId52" name="Option Button 154">
              <controlPr locked="0" defaultSize="0" autoFill="0" autoLine="0" autoPict="0">
                <anchor moveWithCells="1">
                  <from>
                    <xdr:col>3</xdr:col>
                    <xdr:colOff>25400</xdr:colOff>
                    <xdr:row>69</xdr:row>
                    <xdr:rowOff>12700</xdr:rowOff>
                  </from>
                  <to>
                    <xdr:col>12</xdr:col>
                    <xdr:colOff>101600</xdr:colOff>
                    <xdr:row>69</xdr:row>
                    <xdr:rowOff>184150</xdr:rowOff>
                  </to>
                </anchor>
              </controlPr>
            </control>
          </mc:Choice>
        </mc:AlternateContent>
        <mc:AlternateContent xmlns:mc="http://schemas.openxmlformats.org/markup-compatibility/2006">
          <mc:Choice Requires="x14">
            <control shapeId="1179" r:id="rId53" name="Option Button 155">
              <controlPr locked="0" defaultSize="0" autoFill="0" autoLine="0" autoPict="0">
                <anchor moveWithCells="1">
                  <from>
                    <xdr:col>3</xdr:col>
                    <xdr:colOff>19050</xdr:colOff>
                    <xdr:row>70</xdr:row>
                    <xdr:rowOff>25400</xdr:rowOff>
                  </from>
                  <to>
                    <xdr:col>9</xdr:col>
                    <xdr:colOff>177800</xdr:colOff>
                    <xdr:row>70</xdr:row>
                    <xdr:rowOff>177800</xdr:rowOff>
                  </to>
                </anchor>
              </controlPr>
            </control>
          </mc:Choice>
        </mc:AlternateContent>
        <mc:AlternateContent xmlns:mc="http://schemas.openxmlformats.org/markup-compatibility/2006">
          <mc:Choice Requires="x14">
            <control shapeId="1180" r:id="rId54" name="Option Button 156">
              <controlPr locked="0" defaultSize="0" autoFill="0" autoLine="0" autoPict="0">
                <anchor moveWithCells="1">
                  <from>
                    <xdr:col>3</xdr:col>
                    <xdr:colOff>25400</xdr:colOff>
                    <xdr:row>71</xdr:row>
                    <xdr:rowOff>6350</xdr:rowOff>
                  </from>
                  <to>
                    <xdr:col>8</xdr:col>
                    <xdr:colOff>25400</xdr:colOff>
                    <xdr:row>71</xdr:row>
                    <xdr:rowOff>190500</xdr:rowOff>
                  </to>
                </anchor>
              </controlPr>
            </control>
          </mc:Choice>
        </mc:AlternateContent>
        <mc:AlternateContent xmlns:mc="http://schemas.openxmlformats.org/markup-compatibility/2006">
          <mc:Choice Requires="x14">
            <control shapeId="1181" r:id="rId55" name="Option Button 157">
              <controlPr locked="0" defaultSize="0" autoFill="0" autoLine="0" autoPict="0">
                <anchor moveWithCells="1">
                  <from>
                    <xdr:col>3</xdr:col>
                    <xdr:colOff>12700</xdr:colOff>
                    <xdr:row>72</xdr:row>
                    <xdr:rowOff>12700</xdr:rowOff>
                  </from>
                  <to>
                    <xdr:col>14</xdr:col>
                    <xdr:colOff>165100</xdr:colOff>
                    <xdr:row>72</xdr:row>
                    <xdr:rowOff>171450</xdr:rowOff>
                  </to>
                </anchor>
              </controlPr>
            </control>
          </mc:Choice>
        </mc:AlternateContent>
        <mc:AlternateContent xmlns:mc="http://schemas.openxmlformats.org/markup-compatibility/2006">
          <mc:Choice Requires="x14">
            <control shapeId="1182" r:id="rId56" name="Group Box 158">
              <controlPr defaultSize="0" autoFill="0" autoPict="0">
                <anchor moveWithCells="1">
                  <from>
                    <xdr:col>1</xdr:col>
                    <xdr:colOff>133350</xdr:colOff>
                    <xdr:row>74</xdr:row>
                    <xdr:rowOff>6350</xdr:rowOff>
                  </from>
                  <to>
                    <xdr:col>18</xdr:col>
                    <xdr:colOff>44450</xdr:colOff>
                    <xdr:row>77</xdr:row>
                    <xdr:rowOff>19050</xdr:rowOff>
                  </to>
                </anchor>
              </controlPr>
            </control>
          </mc:Choice>
        </mc:AlternateContent>
        <mc:AlternateContent xmlns:mc="http://schemas.openxmlformats.org/markup-compatibility/2006">
          <mc:Choice Requires="x14">
            <control shapeId="1183" r:id="rId57" name="Option Button 159">
              <controlPr locked="0" defaultSize="0" autoFill="0" autoLine="0" autoPict="0">
                <anchor moveWithCells="1">
                  <from>
                    <xdr:col>3</xdr:col>
                    <xdr:colOff>12700</xdr:colOff>
                    <xdr:row>74</xdr:row>
                    <xdr:rowOff>50800</xdr:rowOff>
                  </from>
                  <to>
                    <xdr:col>16</xdr:col>
                    <xdr:colOff>107950</xdr:colOff>
                    <xdr:row>75</xdr:row>
                    <xdr:rowOff>6350</xdr:rowOff>
                  </to>
                </anchor>
              </controlPr>
            </control>
          </mc:Choice>
        </mc:AlternateContent>
        <mc:AlternateContent xmlns:mc="http://schemas.openxmlformats.org/markup-compatibility/2006">
          <mc:Choice Requires="x14">
            <control shapeId="1184" r:id="rId58" name="Option Button 160">
              <controlPr locked="0" defaultSize="0" autoFill="0" autoLine="0" autoPict="0">
                <anchor moveWithCells="1">
                  <from>
                    <xdr:col>3</xdr:col>
                    <xdr:colOff>6350</xdr:colOff>
                    <xdr:row>75</xdr:row>
                    <xdr:rowOff>196850</xdr:rowOff>
                  </from>
                  <to>
                    <xdr:col>12</xdr:col>
                    <xdr:colOff>31750</xdr:colOff>
                    <xdr:row>76</xdr:row>
                    <xdr:rowOff>158750</xdr:rowOff>
                  </to>
                </anchor>
              </controlPr>
            </control>
          </mc:Choice>
        </mc:AlternateContent>
        <mc:AlternateContent xmlns:mc="http://schemas.openxmlformats.org/markup-compatibility/2006">
          <mc:Choice Requires="x14">
            <control shapeId="1189" r:id="rId59" name="Group Box 165">
              <controlPr defaultSize="0" autoFill="0" autoPict="0">
                <anchor moveWithCells="1">
                  <from>
                    <xdr:col>1</xdr:col>
                    <xdr:colOff>31750</xdr:colOff>
                    <xdr:row>40</xdr:row>
                    <xdr:rowOff>133350</xdr:rowOff>
                  </from>
                  <to>
                    <xdr:col>23</xdr:col>
                    <xdr:colOff>120650</xdr:colOff>
                    <xdr:row>55</xdr:row>
                    <xdr:rowOff>152400</xdr:rowOff>
                  </to>
                </anchor>
              </controlPr>
            </control>
          </mc:Choice>
        </mc:AlternateContent>
        <mc:AlternateContent xmlns:mc="http://schemas.openxmlformats.org/markup-compatibility/2006">
          <mc:Choice Requires="x14">
            <control shapeId="1190" r:id="rId60" name="Option Button 166">
              <controlPr locked="0" defaultSize="0" autoFill="0" autoLine="0" autoPict="0">
                <anchor moveWithCells="1">
                  <from>
                    <xdr:col>2</xdr:col>
                    <xdr:colOff>38100</xdr:colOff>
                    <xdr:row>41</xdr:row>
                    <xdr:rowOff>177800</xdr:rowOff>
                  </from>
                  <to>
                    <xdr:col>13</xdr:col>
                    <xdr:colOff>31750</xdr:colOff>
                    <xdr:row>42</xdr:row>
                    <xdr:rowOff>177800</xdr:rowOff>
                  </to>
                </anchor>
              </controlPr>
            </control>
          </mc:Choice>
        </mc:AlternateContent>
        <mc:AlternateContent xmlns:mc="http://schemas.openxmlformats.org/markup-compatibility/2006">
          <mc:Choice Requires="x14">
            <control shapeId="1191" r:id="rId61" name="Option Button 167">
              <controlPr locked="0" defaultSize="0" autoFill="0" autoLine="0" autoPict="0">
                <anchor moveWithCells="1">
                  <from>
                    <xdr:col>2</xdr:col>
                    <xdr:colOff>25400</xdr:colOff>
                    <xdr:row>45</xdr:row>
                    <xdr:rowOff>19050</xdr:rowOff>
                  </from>
                  <to>
                    <xdr:col>18</xdr:col>
                    <xdr:colOff>95250</xdr:colOff>
                    <xdr:row>46</xdr:row>
                    <xdr:rowOff>19050</xdr:rowOff>
                  </to>
                </anchor>
              </controlPr>
            </control>
          </mc:Choice>
        </mc:AlternateContent>
        <mc:AlternateContent xmlns:mc="http://schemas.openxmlformats.org/markup-compatibility/2006">
          <mc:Choice Requires="x14">
            <control shapeId="1192" r:id="rId62" name="Option Button 168">
              <controlPr locked="0" defaultSize="0" autoFill="0" autoLine="0" autoPict="0">
                <anchor moveWithCells="1">
                  <from>
                    <xdr:col>2</xdr:col>
                    <xdr:colOff>25400</xdr:colOff>
                    <xdr:row>50</xdr:row>
                    <xdr:rowOff>19050</xdr:rowOff>
                  </from>
                  <to>
                    <xdr:col>20</xdr:col>
                    <xdr:colOff>63500</xdr:colOff>
                    <xdr:row>51</xdr:row>
                    <xdr:rowOff>6350</xdr:rowOff>
                  </to>
                </anchor>
              </controlPr>
            </control>
          </mc:Choice>
        </mc:AlternateContent>
        <mc:AlternateContent xmlns:mc="http://schemas.openxmlformats.org/markup-compatibility/2006">
          <mc:Choice Requires="x14">
            <control shapeId="1193" r:id="rId63" name="Option Button 169">
              <controlPr locked="0" defaultSize="0" autoFill="0" autoLine="0" autoPict="0">
                <anchor moveWithCells="1">
                  <from>
                    <xdr:col>2</xdr:col>
                    <xdr:colOff>44450</xdr:colOff>
                    <xdr:row>54</xdr:row>
                    <xdr:rowOff>6350</xdr:rowOff>
                  </from>
                  <to>
                    <xdr:col>16</xdr:col>
                    <xdr:colOff>6350</xdr:colOff>
                    <xdr:row>55</xdr:row>
                    <xdr:rowOff>12700</xdr:rowOff>
                  </to>
                </anchor>
              </controlPr>
            </control>
          </mc:Choice>
        </mc:AlternateContent>
        <mc:AlternateContent xmlns:mc="http://schemas.openxmlformats.org/markup-compatibility/2006">
          <mc:Choice Requires="x14">
            <control shapeId="1194" r:id="rId64" name="Group Box 170">
              <controlPr defaultSize="0" autoFill="0" autoPict="0">
                <anchor moveWithCells="1">
                  <from>
                    <xdr:col>1</xdr:col>
                    <xdr:colOff>184150</xdr:colOff>
                    <xdr:row>36</xdr:row>
                    <xdr:rowOff>146050</xdr:rowOff>
                  </from>
                  <to>
                    <xdr:col>20</xdr:col>
                    <xdr:colOff>50800</xdr:colOff>
                    <xdr:row>37</xdr:row>
                    <xdr:rowOff>171450</xdr:rowOff>
                  </to>
                </anchor>
              </controlPr>
            </control>
          </mc:Choice>
        </mc:AlternateContent>
        <mc:AlternateContent xmlns:mc="http://schemas.openxmlformats.org/markup-compatibility/2006">
          <mc:Choice Requires="x14">
            <control shapeId="1195" r:id="rId65" name="Option Button 171">
              <controlPr locked="0" defaultSize="0" autoFill="0" autoLine="0" autoPict="0">
                <anchor moveWithCells="1">
                  <from>
                    <xdr:col>3</xdr:col>
                    <xdr:colOff>19050</xdr:colOff>
                    <xdr:row>36</xdr:row>
                    <xdr:rowOff>177800</xdr:rowOff>
                  </from>
                  <to>
                    <xdr:col>12</xdr:col>
                    <xdr:colOff>19050</xdr:colOff>
                    <xdr:row>37</xdr:row>
                    <xdr:rowOff>152400</xdr:rowOff>
                  </to>
                </anchor>
              </controlPr>
            </control>
          </mc:Choice>
        </mc:AlternateContent>
        <mc:AlternateContent xmlns:mc="http://schemas.openxmlformats.org/markup-compatibility/2006">
          <mc:Choice Requires="x14">
            <control shapeId="1196" r:id="rId66" name="Option Button 172">
              <controlPr locked="0" defaultSize="0" autoFill="0" autoLine="0" autoPict="0">
                <anchor moveWithCells="1">
                  <from>
                    <xdr:col>12</xdr:col>
                    <xdr:colOff>95250</xdr:colOff>
                    <xdr:row>36</xdr:row>
                    <xdr:rowOff>171450</xdr:rowOff>
                  </from>
                  <to>
                    <xdr:col>17</xdr:col>
                    <xdr:colOff>63500</xdr:colOff>
                    <xdr:row>37</xdr:row>
                    <xdr:rowOff>158750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545F-0FB8-40A2-B72D-385DACAFEBF7}">
  <sheetPr codeName="Sheet2">
    <pageSetUpPr fitToPage="1"/>
  </sheetPr>
  <dimension ref="B1:BB123"/>
  <sheetViews>
    <sheetView showGridLines="0" topLeftCell="A20" zoomScale="85" zoomScaleNormal="85" zoomScaleSheetLayoutView="70" workbookViewId="0">
      <selection activeCell="AA7" sqref="AA7:AM8"/>
    </sheetView>
  </sheetViews>
  <sheetFormatPr defaultRowHeight="18" x14ac:dyDescent="0.55000000000000004"/>
  <cols>
    <col min="1" max="21" width="2.58203125" customWidth="1"/>
    <col min="22" max="22" width="3" customWidth="1"/>
    <col min="23" max="42" width="2.58203125" style="10" customWidth="1"/>
    <col min="43" max="43" width="3.58203125" style="10" customWidth="1"/>
    <col min="44" max="44" width="2.58203125" style="10" customWidth="1"/>
    <col min="45" max="45" width="38.08203125" style="10" customWidth="1"/>
    <col min="46" max="46" width="8.58203125" style="107" customWidth="1"/>
    <col min="47" max="54" width="8.6640625" style="107"/>
  </cols>
  <sheetData>
    <row r="1" spans="2:54" ht="18.5" thickBot="1" x14ac:dyDescent="0.6">
      <c r="C1" t="s">
        <v>0</v>
      </c>
      <c r="AG1" s="215" t="s">
        <v>90</v>
      </c>
      <c r="AH1" s="216"/>
      <c r="AI1" s="216"/>
      <c r="AJ1" s="216"/>
      <c r="AK1" s="216"/>
      <c r="AL1" s="216"/>
      <c r="AM1" s="216"/>
      <c r="AN1" s="216"/>
      <c r="AO1" s="216"/>
      <c r="AP1" s="217"/>
      <c r="AS1" s="38"/>
    </row>
    <row r="2" spans="2:54" ht="22.5" x14ac:dyDescent="0.55000000000000004">
      <c r="C2" s="268" t="s">
        <v>1</v>
      </c>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S2" s="38"/>
    </row>
    <row r="3" spans="2:54" ht="6" customHeight="1" x14ac:dyDescent="0.55000000000000004">
      <c r="AS3" s="38"/>
    </row>
    <row r="4" spans="2:54" ht="15" customHeight="1" x14ac:dyDescent="0.55000000000000004">
      <c r="C4" s="22" t="s">
        <v>76</v>
      </c>
      <c r="D4" s="80"/>
      <c r="AS4" s="38"/>
    </row>
    <row r="5" spans="2:54" ht="15" customHeight="1" x14ac:dyDescent="0.55000000000000004">
      <c r="C5" s="22" t="s">
        <v>77</v>
      </c>
      <c r="D5" s="80"/>
      <c r="AS5" s="38"/>
    </row>
    <row r="6" spans="2:54" ht="3.5" customHeight="1" x14ac:dyDescent="0.55000000000000004">
      <c r="C6" s="22"/>
      <c r="D6" s="80"/>
      <c r="AS6" s="38"/>
    </row>
    <row r="7" spans="2:54" ht="15" customHeight="1" x14ac:dyDescent="0.55000000000000004">
      <c r="D7" s="80"/>
      <c r="AA7" s="301" t="s">
        <v>93</v>
      </c>
      <c r="AB7" s="301"/>
      <c r="AC7" s="301"/>
      <c r="AD7" s="301"/>
      <c r="AE7" s="301"/>
      <c r="AF7" s="301"/>
      <c r="AG7" s="301"/>
      <c r="AH7" s="301"/>
      <c r="AI7" s="301"/>
      <c r="AJ7" s="301"/>
      <c r="AK7" s="301"/>
      <c r="AL7" s="301"/>
      <c r="AM7" s="301"/>
      <c r="AN7" s="288" t="s">
        <v>2</v>
      </c>
      <c r="AO7" s="288"/>
      <c r="AS7" s="258" t="s">
        <v>3</v>
      </c>
    </row>
    <row r="8" spans="2:54" s="22" customFormat="1" ht="15" customHeight="1" x14ac:dyDescent="0.55000000000000004">
      <c r="F8" s="22" t="s">
        <v>4</v>
      </c>
      <c r="K8" s="7" t="s">
        <v>5</v>
      </c>
      <c r="L8" s="7"/>
      <c r="M8" s="299" t="s">
        <v>92</v>
      </c>
      <c r="N8" s="299"/>
      <c r="O8" s="7" t="s">
        <v>6</v>
      </c>
      <c r="P8" s="299" t="s">
        <v>92</v>
      </c>
      <c r="Q8" s="299"/>
      <c r="R8" s="7" t="s">
        <v>7</v>
      </c>
      <c r="S8" s="299" t="s">
        <v>92</v>
      </c>
      <c r="T8" s="299"/>
      <c r="U8" s="7" t="s">
        <v>8</v>
      </c>
      <c r="V8" s="7"/>
      <c r="W8" s="17" t="s">
        <v>9</v>
      </c>
      <c r="X8" s="17"/>
      <c r="Y8" s="17"/>
      <c r="Z8" s="17"/>
      <c r="AA8" s="300"/>
      <c r="AB8" s="300"/>
      <c r="AC8" s="300"/>
      <c r="AD8" s="300"/>
      <c r="AE8" s="300"/>
      <c r="AF8" s="300"/>
      <c r="AG8" s="300"/>
      <c r="AH8" s="300"/>
      <c r="AI8" s="300"/>
      <c r="AJ8" s="300"/>
      <c r="AK8" s="300"/>
      <c r="AL8" s="300"/>
      <c r="AM8" s="300"/>
      <c r="AN8" s="289"/>
      <c r="AO8" s="289"/>
      <c r="AP8" s="10"/>
      <c r="AQ8" s="10"/>
      <c r="AR8" s="10"/>
      <c r="AS8" s="258"/>
      <c r="AT8" s="107"/>
      <c r="AU8" s="107"/>
      <c r="AV8" s="107"/>
      <c r="AW8" s="107"/>
      <c r="AX8" s="107"/>
      <c r="AY8" s="107"/>
      <c r="AZ8" s="107"/>
      <c r="BA8" s="107"/>
      <c r="BB8" s="107"/>
    </row>
    <row r="9" spans="2:54" ht="11.9" customHeight="1" x14ac:dyDescent="0.55000000000000004">
      <c r="AK9" s="282" t="s">
        <v>10</v>
      </c>
      <c r="AL9" s="282"/>
      <c r="AM9" s="282"/>
      <c r="AN9" s="282"/>
      <c r="AO9" s="282"/>
      <c r="AP9" s="282"/>
      <c r="AQ9" s="282"/>
      <c r="AS9" s="38"/>
    </row>
    <row r="10" spans="2:54" ht="5" customHeight="1" x14ac:dyDescent="0.55000000000000004">
      <c r="AK10" s="166"/>
      <c r="AL10" s="166"/>
      <c r="AM10" s="166"/>
      <c r="AN10" s="166"/>
      <c r="AO10" s="166"/>
      <c r="AP10" s="166"/>
      <c r="AQ10" s="166"/>
      <c r="AS10" s="38"/>
    </row>
    <row r="11" spans="2:54" ht="26.5" customHeight="1" x14ac:dyDescent="0.55000000000000004">
      <c r="C11" s="21" t="s">
        <v>11</v>
      </c>
      <c r="D11" s="4"/>
      <c r="E11" s="4"/>
      <c r="F11" s="4"/>
      <c r="G11" s="4"/>
      <c r="H11" s="4"/>
      <c r="I11" s="4"/>
      <c r="J11" s="300" t="s">
        <v>94</v>
      </c>
      <c r="K11" s="300"/>
      <c r="L11" s="300"/>
      <c r="M11" s="300"/>
      <c r="N11" s="300"/>
      <c r="O11" s="300"/>
      <c r="P11" s="300"/>
      <c r="Q11" s="300"/>
      <c r="R11" s="300"/>
      <c r="S11" s="300"/>
      <c r="T11" s="300"/>
      <c r="U11" s="300"/>
      <c r="V11" s="300"/>
      <c r="X11" s="271" t="s">
        <v>12</v>
      </c>
      <c r="Y11" s="271"/>
      <c r="Z11" s="271"/>
      <c r="AA11" s="301" t="s">
        <v>95</v>
      </c>
      <c r="AB11" s="301"/>
      <c r="AC11" s="301"/>
      <c r="AD11" s="301"/>
      <c r="AE11" s="10" t="s">
        <v>13</v>
      </c>
      <c r="AG11" s="271" t="s">
        <v>14</v>
      </c>
      <c r="AH11" s="271"/>
      <c r="AI11" s="271"/>
      <c r="AJ11" s="301">
        <v>0</v>
      </c>
      <c r="AK11" s="301"/>
      <c r="AL11" s="301"/>
      <c r="AM11" s="301"/>
      <c r="AN11" s="10" t="s">
        <v>15</v>
      </c>
      <c r="AO11" s="10" t="s">
        <v>13</v>
      </c>
      <c r="AS11" s="59" t="str">
        <f>IF(OR(J11="",AA11="",AJ11=""),"子の氏名・続柄・年齢を入力してください！","")</f>
        <v/>
      </c>
    </row>
    <row r="12" spans="2:54" ht="6" customHeight="1" thickBot="1" x14ac:dyDescent="0.6">
      <c r="AN12" s="77"/>
      <c r="AS12" s="38"/>
    </row>
    <row r="13" spans="2:54" ht="15" customHeight="1" x14ac:dyDescent="0.55000000000000004">
      <c r="B13" s="189" t="s">
        <v>16</v>
      </c>
      <c r="C13" s="81" t="s">
        <v>17</v>
      </c>
      <c r="D13" s="82"/>
      <c r="E13" s="82"/>
      <c r="F13" s="82"/>
      <c r="G13" s="82"/>
      <c r="H13" s="82"/>
      <c r="I13" s="82"/>
      <c r="J13" s="82"/>
      <c r="K13" s="82"/>
      <c r="L13" s="82"/>
      <c r="M13" s="82"/>
      <c r="N13" s="82"/>
      <c r="O13" s="82"/>
      <c r="P13" s="82"/>
      <c r="Q13" s="82"/>
      <c r="R13" s="82"/>
      <c r="S13" s="82"/>
      <c r="T13" s="82"/>
      <c r="U13" s="82"/>
      <c r="V13" s="82"/>
      <c r="W13" s="83"/>
      <c r="X13" s="83"/>
      <c r="Y13" s="83"/>
      <c r="Z13" s="83"/>
      <c r="AA13" s="83"/>
      <c r="AB13" s="83"/>
      <c r="AC13" s="83"/>
      <c r="AD13" s="83"/>
      <c r="AE13" s="83"/>
      <c r="AF13" s="83"/>
      <c r="AG13" s="83"/>
      <c r="AH13" s="83"/>
      <c r="AI13" s="83"/>
      <c r="AJ13" s="83"/>
      <c r="AK13" s="83"/>
      <c r="AL13" s="83"/>
      <c r="AM13" s="83"/>
      <c r="AN13" s="83"/>
      <c r="AO13" s="83"/>
      <c r="AP13" s="83"/>
      <c r="AQ13" s="84"/>
      <c r="AS13" s="38"/>
    </row>
    <row r="14" spans="2:54" ht="15" customHeight="1" x14ac:dyDescent="0.55000000000000004">
      <c r="B14" s="190"/>
      <c r="C14" s="276" t="str">
        <f>IF(COUNTIF(C15:C18,"TRUE")=1,"","以下からどれか１つ選択してください！")</f>
        <v/>
      </c>
      <c r="D14" s="277"/>
      <c r="E14" s="277"/>
      <c r="F14" s="277"/>
      <c r="G14" s="277"/>
      <c r="H14" s="277"/>
      <c r="I14" s="277"/>
      <c r="J14" s="277"/>
      <c r="K14" s="277"/>
      <c r="L14" s="277"/>
      <c r="M14" s="277"/>
      <c r="N14" s="277"/>
      <c r="O14" s="277"/>
      <c r="P14" s="277"/>
      <c r="Q14" s="277"/>
      <c r="R14" s="277"/>
      <c r="S14" s="277"/>
      <c r="T14" s="277"/>
      <c r="U14" s="277"/>
      <c r="V14" s="277"/>
      <c r="W14" s="278" t="s">
        <v>18</v>
      </c>
      <c r="X14" s="278"/>
      <c r="Y14" s="278"/>
      <c r="Z14" s="278"/>
      <c r="AA14" s="278"/>
      <c r="AB14" s="278"/>
      <c r="AC14" s="278"/>
      <c r="AD14" s="278"/>
      <c r="AE14" s="278"/>
      <c r="AF14" s="278"/>
      <c r="AG14" s="278"/>
      <c r="AH14" s="278"/>
      <c r="AI14" s="278"/>
      <c r="AJ14" s="278"/>
      <c r="AK14" s="278"/>
      <c r="AL14" s="278"/>
      <c r="AM14" s="278"/>
      <c r="AN14" s="278"/>
      <c r="AO14" s="278"/>
      <c r="AP14" s="278"/>
      <c r="AQ14" s="279"/>
      <c r="AS14" s="38"/>
    </row>
    <row r="15" spans="2:54" ht="15" customHeight="1" x14ac:dyDescent="0.55000000000000004">
      <c r="B15" s="190"/>
      <c r="C15" s="118" t="b">
        <v>1</v>
      </c>
      <c r="D15" s="1"/>
      <c r="E15" s="1"/>
      <c r="F15" s="1"/>
      <c r="G15" s="1"/>
      <c r="H15" s="1"/>
      <c r="I15" s="1"/>
      <c r="J15" s="1"/>
      <c r="K15" s="1"/>
      <c r="L15" s="1"/>
      <c r="M15" s="1"/>
      <c r="N15" s="1"/>
      <c r="O15" s="1"/>
      <c r="P15" s="1"/>
      <c r="Q15" s="1"/>
      <c r="R15" s="1"/>
      <c r="S15" s="1"/>
      <c r="T15" s="1"/>
      <c r="U15" s="1"/>
      <c r="V15" s="2"/>
      <c r="W15" s="283" t="s">
        <v>81</v>
      </c>
      <c r="X15" s="284"/>
      <c r="Y15" s="284"/>
      <c r="Z15" s="284"/>
      <c r="AA15" s="284"/>
      <c r="AB15" s="284"/>
      <c r="AC15" s="284"/>
      <c r="AD15" s="284"/>
      <c r="AE15" s="284"/>
      <c r="AF15" s="284"/>
      <c r="AG15" s="284"/>
      <c r="AH15" s="284"/>
      <c r="AI15" s="284"/>
      <c r="AJ15" s="284"/>
      <c r="AK15" s="284"/>
      <c r="AL15" s="284"/>
      <c r="AM15" s="284"/>
      <c r="AN15" s="284"/>
      <c r="AO15" s="284"/>
      <c r="AP15" s="284"/>
      <c r="AQ15" s="285"/>
      <c r="AS15" s="38"/>
    </row>
    <row r="16" spans="2:54" ht="15" customHeight="1" x14ac:dyDescent="0.55000000000000004">
      <c r="B16" s="190"/>
      <c r="C16" s="117" t="b">
        <v>0</v>
      </c>
      <c r="V16" s="3"/>
      <c r="W16" s="135" t="s">
        <v>80</v>
      </c>
      <c r="X16" s="25"/>
      <c r="Y16" s="25"/>
      <c r="Z16" s="25"/>
      <c r="AA16" s="25"/>
      <c r="AB16" s="25"/>
      <c r="AC16" s="25"/>
      <c r="AD16" s="25"/>
      <c r="AE16" s="25"/>
      <c r="AF16" s="25"/>
      <c r="AG16" s="25"/>
      <c r="AH16" s="25"/>
      <c r="AI16" s="25"/>
      <c r="AJ16" s="25"/>
      <c r="AK16" s="25"/>
      <c r="AL16" s="25"/>
      <c r="AM16" s="25"/>
      <c r="AN16" s="25"/>
      <c r="AO16" s="25"/>
      <c r="AP16" s="25"/>
      <c r="AQ16" s="86"/>
      <c r="AS16" s="38"/>
    </row>
    <row r="17" spans="2:54" ht="15" customHeight="1" x14ac:dyDescent="0.55000000000000004">
      <c r="B17" s="190"/>
      <c r="C17" s="117" t="b">
        <v>0</v>
      </c>
      <c r="V17" s="3"/>
      <c r="W17" s="14" t="str">
        <f>IF(C17=TRUE,"学生証または在学証明書（写）_氏名、学校名、有効期間記載のもの","")</f>
        <v/>
      </c>
      <c r="AQ17" s="67"/>
      <c r="AS17" s="38"/>
    </row>
    <row r="18" spans="2:54" ht="15" customHeight="1" x14ac:dyDescent="0.55000000000000004">
      <c r="B18" s="190"/>
      <c r="C18" s="117" t="b">
        <v>0</v>
      </c>
      <c r="I18" s="194" t="str">
        <f>IF(AND(C18=TRUE,OR(J19="",J20="")),"以下入力してください!","")</f>
        <v/>
      </c>
      <c r="J18" s="194"/>
      <c r="K18" s="194"/>
      <c r="L18" s="194"/>
      <c r="M18" s="194"/>
      <c r="N18" s="194"/>
      <c r="O18" s="194"/>
      <c r="P18" s="194"/>
      <c r="Q18" s="194"/>
      <c r="R18" s="194"/>
      <c r="S18" s="194"/>
      <c r="T18" s="194"/>
      <c r="U18" s="194"/>
      <c r="V18" s="3"/>
      <c r="W18" s="14" t="str">
        <f>IF(C18=TRUE,"送金証明書類（ATM控・通帳写し、現金書留の控等（写））","")</f>
        <v/>
      </c>
      <c r="AQ18" s="67"/>
      <c r="AS18" s="38"/>
    </row>
    <row r="19" spans="2:54" ht="15" customHeight="1" x14ac:dyDescent="0.55000000000000004">
      <c r="B19" s="190"/>
      <c r="C19" s="270" t="s">
        <v>19</v>
      </c>
      <c r="D19" s="271"/>
      <c r="E19" s="271"/>
      <c r="F19" s="271"/>
      <c r="G19" s="271"/>
      <c r="H19" s="271"/>
      <c r="I19" s="271"/>
      <c r="J19" s="274"/>
      <c r="K19" s="274"/>
      <c r="L19" s="274"/>
      <c r="M19" s="274"/>
      <c r="N19" s="274"/>
      <c r="O19" s="274"/>
      <c r="P19" s="274"/>
      <c r="Q19" s="274"/>
      <c r="R19" s="274"/>
      <c r="S19" s="274"/>
      <c r="T19" s="274"/>
      <c r="U19" s="274"/>
      <c r="V19" s="6" t="s">
        <v>13</v>
      </c>
      <c r="W19" s="19" t="str">
        <f>IF(C18=TRUE,"※手渡しは認められません。","")</f>
        <v/>
      </c>
      <c r="AQ19" s="67"/>
      <c r="AS19" s="38"/>
    </row>
    <row r="20" spans="2:54" ht="15" customHeight="1" x14ac:dyDescent="0.55000000000000004">
      <c r="B20" s="190"/>
      <c r="C20" s="272" t="s">
        <v>20</v>
      </c>
      <c r="D20" s="273"/>
      <c r="E20" s="273"/>
      <c r="F20" s="273"/>
      <c r="G20" s="273"/>
      <c r="H20" s="273"/>
      <c r="I20" s="273"/>
      <c r="J20" s="275"/>
      <c r="K20" s="275"/>
      <c r="L20" s="275"/>
      <c r="M20" s="275"/>
      <c r="N20" s="275"/>
      <c r="O20" s="275"/>
      <c r="P20" s="275"/>
      <c r="Q20" s="7" t="s">
        <v>21</v>
      </c>
      <c r="R20" s="7"/>
      <c r="S20" s="7"/>
      <c r="T20" s="7"/>
      <c r="U20" s="7"/>
      <c r="V20" s="8"/>
      <c r="W20" s="20" t="str">
        <f>IF(C18=TRUE,"※継続した送金が確認できない場合は認定できません。","")</f>
        <v/>
      </c>
      <c r="X20" s="17"/>
      <c r="Y20" s="17"/>
      <c r="Z20" s="17"/>
      <c r="AA20" s="17"/>
      <c r="AB20" s="17"/>
      <c r="AC20" s="17"/>
      <c r="AD20" s="17"/>
      <c r="AE20" s="17"/>
      <c r="AF20" s="17"/>
      <c r="AG20" s="17"/>
      <c r="AH20" s="17"/>
      <c r="AI20" s="17"/>
      <c r="AJ20" s="17"/>
      <c r="AK20" s="17"/>
      <c r="AL20" s="17"/>
      <c r="AM20" s="17"/>
      <c r="AN20" s="17"/>
      <c r="AO20" s="17"/>
      <c r="AP20" s="17"/>
      <c r="AQ20" s="85"/>
      <c r="AS20" s="38"/>
    </row>
    <row r="21" spans="2:54" ht="15" customHeight="1" x14ac:dyDescent="0.55000000000000004">
      <c r="B21" s="190"/>
      <c r="C21" s="27" t="s">
        <v>22</v>
      </c>
      <c r="D21" s="28"/>
      <c r="E21" s="28"/>
      <c r="F21" s="28"/>
      <c r="G21" s="28"/>
      <c r="H21" s="28"/>
      <c r="I21" s="28"/>
      <c r="J21" s="28"/>
      <c r="K21" s="28"/>
      <c r="L21" s="28"/>
      <c r="M21" s="28"/>
      <c r="N21" s="28"/>
      <c r="O21" s="28"/>
      <c r="P21" s="28"/>
      <c r="Q21" s="28"/>
      <c r="R21" s="28"/>
      <c r="S21" s="28"/>
      <c r="T21" s="28"/>
      <c r="U21" s="28"/>
      <c r="V21" s="28"/>
      <c r="W21" s="263" t="str">
        <f>IF(COUNTIF(C22:C24,"TRUE")=1,"","どれか1つ選択してください！")</f>
        <v/>
      </c>
      <c r="X21" s="263"/>
      <c r="Y21" s="263"/>
      <c r="Z21" s="263"/>
      <c r="AA21" s="263"/>
      <c r="AB21" s="263"/>
      <c r="AC21" s="263"/>
      <c r="AD21" s="263"/>
      <c r="AE21" s="263"/>
      <c r="AF21" s="263"/>
      <c r="AG21" s="263"/>
      <c r="AH21" s="263"/>
      <c r="AI21" s="263"/>
      <c r="AJ21" s="29"/>
      <c r="AK21" s="29"/>
      <c r="AL21" s="29"/>
      <c r="AM21" s="29"/>
      <c r="AN21" s="29"/>
      <c r="AO21" s="29"/>
      <c r="AP21" s="29"/>
      <c r="AQ21" s="64"/>
      <c r="AS21" s="38"/>
    </row>
    <row r="22" spans="2:54" ht="15" customHeight="1" x14ac:dyDescent="0.55000000000000004">
      <c r="B22" s="190"/>
      <c r="C22" s="119" t="b">
        <v>0</v>
      </c>
      <c r="AQ22" s="67"/>
      <c r="AS22" s="38"/>
    </row>
    <row r="23" spans="2:54" ht="15" customHeight="1" x14ac:dyDescent="0.55000000000000004">
      <c r="B23" s="190"/>
      <c r="C23" s="119" t="b">
        <v>1</v>
      </c>
      <c r="AQ23" s="67"/>
      <c r="AS23" s="38"/>
    </row>
    <row r="24" spans="2:54" ht="15" customHeight="1" x14ac:dyDescent="0.55000000000000004">
      <c r="B24" s="190"/>
      <c r="C24" s="119" t="b">
        <v>0</v>
      </c>
      <c r="AQ24" s="67"/>
      <c r="AS24" s="38"/>
    </row>
    <row r="25" spans="2:54" ht="15" customHeight="1" x14ac:dyDescent="0.55000000000000004">
      <c r="B25" s="190"/>
      <c r="C25" s="9"/>
      <c r="D25" s="4" t="s">
        <v>23</v>
      </c>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17" t="s">
        <v>13</v>
      </c>
      <c r="AQ25" s="85"/>
      <c r="AS25" s="38"/>
    </row>
    <row r="26" spans="2:54" s="22" customFormat="1" ht="15" customHeight="1" x14ac:dyDescent="0.55000000000000004">
      <c r="B26" s="190"/>
      <c r="C26" s="27" t="s">
        <v>96</v>
      </c>
      <c r="D26" s="31"/>
      <c r="E26" s="31"/>
      <c r="F26" s="31"/>
      <c r="G26" s="31"/>
      <c r="H26" s="31"/>
      <c r="I26" s="31"/>
      <c r="J26" s="31"/>
      <c r="K26" s="31"/>
      <c r="L26" s="31"/>
      <c r="M26" s="31"/>
      <c r="N26" s="31"/>
      <c r="O26" s="31"/>
      <c r="P26" s="31"/>
      <c r="Q26" s="31"/>
      <c r="R26" s="31"/>
      <c r="S26" s="31"/>
      <c r="T26" s="31"/>
      <c r="U26" s="31"/>
      <c r="V26" s="31"/>
      <c r="W26" s="263" t="str">
        <f>IF(COUNTIF(C27:C33,"TRUE")=1,"","どれか1つ選択してください！")</f>
        <v>どれか1つ選択してください！</v>
      </c>
      <c r="X26" s="263"/>
      <c r="Y26" s="263"/>
      <c r="Z26" s="263"/>
      <c r="AA26" s="263"/>
      <c r="AB26" s="263"/>
      <c r="AC26" s="263"/>
      <c r="AD26" s="263"/>
      <c r="AE26" s="263"/>
      <c r="AF26" s="263"/>
      <c r="AG26" s="263"/>
      <c r="AH26" s="263"/>
      <c r="AI26" s="263"/>
      <c r="AJ26" s="29"/>
      <c r="AK26" s="29"/>
      <c r="AL26" s="29"/>
      <c r="AM26" s="29"/>
      <c r="AN26" s="29"/>
      <c r="AO26" s="29"/>
      <c r="AP26" s="29"/>
      <c r="AQ26" s="64"/>
      <c r="AR26" s="10"/>
      <c r="AS26" s="38"/>
      <c r="AT26" s="107"/>
      <c r="AU26" s="107"/>
      <c r="AV26" s="107"/>
      <c r="AW26" s="107"/>
      <c r="AX26" s="107"/>
      <c r="AY26" s="107"/>
      <c r="AZ26" s="107"/>
      <c r="BA26" s="107"/>
      <c r="BB26" s="107"/>
    </row>
    <row r="27" spans="2:54" x14ac:dyDescent="0.55000000000000004">
      <c r="B27" s="190"/>
      <c r="C27" s="124" t="b">
        <v>0</v>
      </c>
      <c r="N27" s="80" t="s">
        <v>97</v>
      </c>
      <c r="V27" s="218"/>
      <c r="W27" s="218"/>
      <c r="X27" s="167" t="s">
        <v>98</v>
      </c>
      <c r="Y27" s="218"/>
      <c r="Z27" s="218"/>
      <c r="AA27" s="218"/>
      <c r="AB27" s="218"/>
      <c r="AC27" s="10" t="s">
        <v>99</v>
      </c>
      <c r="AR27" s="148"/>
    </row>
    <row r="28" spans="2:54" ht="15" customHeight="1" x14ac:dyDescent="0.55000000000000004">
      <c r="B28" s="190"/>
      <c r="C28" s="120" t="b">
        <v>0</v>
      </c>
      <c r="AQ28" s="67"/>
      <c r="AS28" s="38"/>
    </row>
    <row r="29" spans="2:54" ht="15" customHeight="1" x14ac:dyDescent="0.55000000000000004">
      <c r="B29" s="190"/>
      <c r="C29" s="120" t="b">
        <v>0</v>
      </c>
      <c r="AQ29" s="67"/>
      <c r="AS29" s="38"/>
    </row>
    <row r="30" spans="2:54" ht="15" customHeight="1" x14ac:dyDescent="0.55000000000000004">
      <c r="B30" s="190"/>
      <c r="C30" s="120" t="b">
        <v>0</v>
      </c>
      <c r="AQ30" s="67"/>
      <c r="AS30" s="38"/>
    </row>
    <row r="31" spans="2:54" ht="15" customHeight="1" x14ac:dyDescent="0.55000000000000004">
      <c r="B31" s="190"/>
      <c r="C31" s="120" t="b">
        <v>0</v>
      </c>
      <c r="D31" s="129" t="b">
        <v>0</v>
      </c>
      <c r="N31" s="220" t="s">
        <v>25</v>
      </c>
      <c r="O31" s="220"/>
      <c r="P31" s="220"/>
      <c r="Q31" s="220" t="s">
        <v>5</v>
      </c>
      <c r="R31" s="220"/>
      <c r="S31" s="221"/>
      <c r="T31" s="221"/>
      <c r="U31" s="22" t="s">
        <v>6</v>
      </c>
      <c r="V31" s="221"/>
      <c r="W31" s="221"/>
      <c r="X31" s="22" t="s">
        <v>7</v>
      </c>
      <c r="Y31" s="221"/>
      <c r="Z31" s="221"/>
      <c r="AA31" s="22" t="s">
        <v>8</v>
      </c>
      <c r="AB31" s="22" t="s">
        <v>13</v>
      </c>
      <c r="AC31" s="22"/>
      <c r="AE31" s="222" t="str">
        <f>IF(C30=FALSE,"",IF(COUNTIF(D31:D32,"TRUE")=1,"","｝どれかを選択してください！"))</f>
        <v/>
      </c>
      <c r="AF31" s="222"/>
      <c r="AG31" s="222"/>
      <c r="AH31" s="222"/>
      <c r="AI31" s="222"/>
      <c r="AJ31" s="222"/>
      <c r="AK31" s="222"/>
      <c r="AL31" s="222"/>
      <c r="AM31" s="222"/>
      <c r="AN31" s="222"/>
      <c r="AO31" s="222"/>
      <c r="AP31" s="222"/>
      <c r="AQ31" s="223"/>
      <c r="AS31" s="38"/>
    </row>
    <row r="32" spans="2:54" ht="15" customHeight="1" x14ac:dyDescent="0.55000000000000004">
      <c r="B32" s="190"/>
      <c r="C32" s="120" t="b">
        <v>0</v>
      </c>
      <c r="D32" s="129" t="b">
        <v>1</v>
      </c>
      <c r="AB32" s="37"/>
      <c r="AC32" s="37"/>
      <c r="AD32" s="37"/>
      <c r="AE32" s="222"/>
      <c r="AF32" s="222"/>
      <c r="AG32" s="222"/>
      <c r="AH32" s="222"/>
      <c r="AI32" s="222"/>
      <c r="AJ32" s="222"/>
      <c r="AK32" s="222"/>
      <c r="AL32" s="222"/>
      <c r="AM32" s="222"/>
      <c r="AN32" s="222"/>
      <c r="AO32" s="222"/>
      <c r="AP32" s="222"/>
      <c r="AQ32" s="223"/>
      <c r="AS32" s="38"/>
    </row>
    <row r="33" spans="2:54" ht="15" customHeight="1" x14ac:dyDescent="0.55000000000000004">
      <c r="B33" s="190"/>
      <c r="C33" s="121" t="b">
        <v>0</v>
      </c>
      <c r="D33" s="4"/>
      <c r="E33" s="4"/>
      <c r="F33" s="4"/>
      <c r="G33" s="4"/>
      <c r="H33" s="4"/>
      <c r="I33" s="7" t="s">
        <v>23</v>
      </c>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17" t="s">
        <v>13</v>
      </c>
      <c r="AN33" s="17"/>
      <c r="AO33" s="17"/>
      <c r="AP33" s="17"/>
      <c r="AQ33" s="85"/>
      <c r="AS33" s="38"/>
    </row>
    <row r="34" spans="2:54" s="22" customFormat="1" ht="15" customHeight="1" x14ac:dyDescent="0.55000000000000004">
      <c r="B34" s="190"/>
      <c r="C34" s="27" t="s">
        <v>26</v>
      </c>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64"/>
      <c r="AR34" s="10"/>
      <c r="AS34" s="38"/>
      <c r="AT34" s="107"/>
      <c r="AU34" s="107"/>
      <c r="AV34" s="107"/>
      <c r="AW34" s="107"/>
      <c r="AX34" s="107"/>
      <c r="AY34" s="107"/>
      <c r="AZ34" s="107"/>
      <c r="BA34" s="107"/>
      <c r="BB34" s="107"/>
    </row>
    <row r="35" spans="2:54" s="22" customFormat="1" ht="15" customHeight="1" x14ac:dyDescent="0.55000000000000004">
      <c r="B35" s="190"/>
      <c r="C35" s="118" t="b">
        <v>1</v>
      </c>
      <c r="D35" s="24"/>
      <c r="E35" s="24"/>
      <c r="F35" s="24"/>
      <c r="G35" s="24"/>
      <c r="H35" s="24"/>
      <c r="I35" s="24"/>
      <c r="J35" s="24"/>
      <c r="K35" s="24"/>
      <c r="L35" s="24"/>
      <c r="M35" s="302" t="str">
        <f>IF(COUNTIF(C35:C36,"TRUE")=1,"","｝どちらかを選択してください！")</f>
        <v/>
      </c>
      <c r="N35" s="302"/>
      <c r="O35" s="302"/>
      <c r="P35" s="302"/>
      <c r="Q35" s="302"/>
      <c r="R35" s="302"/>
      <c r="S35" s="302"/>
      <c r="T35" s="302"/>
      <c r="U35" s="302"/>
      <c r="V35" s="24"/>
      <c r="W35" s="12"/>
      <c r="X35" s="12"/>
      <c r="Y35" s="12"/>
      <c r="Z35" s="12"/>
      <c r="AA35" s="12"/>
      <c r="AB35" s="12"/>
      <c r="AC35" s="12"/>
      <c r="AD35" s="12"/>
      <c r="AE35" s="12"/>
      <c r="AF35" s="12"/>
      <c r="AG35" s="12"/>
      <c r="AH35" s="12"/>
      <c r="AI35" s="12"/>
      <c r="AJ35" s="12"/>
      <c r="AK35" s="12"/>
      <c r="AL35" s="12"/>
      <c r="AM35" s="12"/>
      <c r="AN35" s="12"/>
      <c r="AO35" s="12"/>
      <c r="AP35" s="12"/>
      <c r="AQ35" s="66"/>
      <c r="AR35" s="10"/>
      <c r="AS35" s="38"/>
      <c r="AT35" s="107"/>
      <c r="AU35" s="107"/>
      <c r="AV35" s="107"/>
      <c r="AW35" s="107"/>
      <c r="AX35" s="107"/>
      <c r="AY35" s="107"/>
      <c r="AZ35" s="107"/>
      <c r="BA35" s="107"/>
      <c r="BB35" s="107"/>
    </row>
    <row r="36" spans="2:54" s="22" customFormat="1" ht="15" customHeight="1" x14ac:dyDescent="0.55000000000000004">
      <c r="B36" s="190"/>
      <c r="C36" s="117" t="b">
        <v>0</v>
      </c>
      <c r="M36" s="194"/>
      <c r="N36" s="194"/>
      <c r="O36" s="194"/>
      <c r="P36" s="194"/>
      <c r="Q36" s="194"/>
      <c r="R36" s="194"/>
      <c r="S36" s="194"/>
      <c r="T36" s="194"/>
      <c r="U36" s="194"/>
      <c r="W36" s="194" t="str">
        <f>IF(AND(D37=TRUE,R37=""),"以下入力してください！","")</f>
        <v/>
      </c>
      <c r="X36" s="194"/>
      <c r="Y36" s="194"/>
      <c r="Z36" s="194"/>
      <c r="AA36" s="194"/>
      <c r="AB36" s="194"/>
      <c r="AC36" s="194"/>
      <c r="AD36" s="194"/>
      <c r="AE36" s="194"/>
      <c r="AF36" s="194"/>
      <c r="AG36" s="10"/>
      <c r="AH36" s="10"/>
      <c r="AI36" s="10"/>
      <c r="AJ36" s="10"/>
      <c r="AK36" s="10"/>
      <c r="AL36" s="10"/>
      <c r="AM36" s="10"/>
      <c r="AN36" s="10"/>
      <c r="AO36" s="10"/>
      <c r="AP36" s="10"/>
      <c r="AQ36" s="67"/>
      <c r="AR36" s="10"/>
      <c r="AS36" s="38"/>
      <c r="AT36" s="107"/>
      <c r="AU36" s="107"/>
      <c r="AV36" s="107"/>
      <c r="AW36" s="107"/>
      <c r="AX36" s="107"/>
      <c r="AY36" s="107"/>
      <c r="AZ36" s="107"/>
      <c r="BA36" s="107"/>
      <c r="BB36" s="107"/>
    </row>
    <row r="37" spans="2:54" s="22" customFormat="1" ht="15" customHeight="1" thickBot="1" x14ac:dyDescent="0.6">
      <c r="B37" s="191"/>
      <c r="C37" s="122" t="b">
        <v>0</v>
      </c>
      <c r="D37" s="123" t="b">
        <v>0</v>
      </c>
      <c r="E37" s="76"/>
      <c r="F37" s="76"/>
      <c r="G37" s="76"/>
      <c r="H37" s="76"/>
      <c r="I37" s="76"/>
      <c r="J37" s="76"/>
      <c r="K37" s="76"/>
      <c r="L37" s="76"/>
      <c r="M37" s="76"/>
      <c r="N37" s="76"/>
      <c r="O37" s="76"/>
      <c r="P37" s="76"/>
      <c r="Q37" s="87" t="s">
        <v>27</v>
      </c>
      <c r="R37" s="246"/>
      <c r="S37" s="246"/>
      <c r="T37" s="246"/>
      <c r="U37" s="246"/>
      <c r="V37" s="246"/>
      <c r="W37" s="246"/>
      <c r="X37" s="246"/>
      <c r="Y37" s="246"/>
      <c r="Z37" s="246"/>
      <c r="AA37" s="246"/>
      <c r="AB37" s="246"/>
      <c r="AC37" s="246"/>
      <c r="AD37" s="246"/>
      <c r="AE37" s="246"/>
      <c r="AF37" s="246"/>
      <c r="AG37" s="77" t="s">
        <v>28</v>
      </c>
      <c r="AH37" s="195" t="str">
        <f>IF(C36=FALSE,"",IF(COUNTIF(C37:D37,"TRUE")=1,"","｝どちらかを選択してください！"))</f>
        <v/>
      </c>
      <c r="AI37" s="195"/>
      <c r="AJ37" s="195"/>
      <c r="AK37" s="195"/>
      <c r="AL37" s="195"/>
      <c r="AM37" s="195"/>
      <c r="AN37" s="195"/>
      <c r="AO37" s="195"/>
      <c r="AP37" s="195"/>
      <c r="AQ37" s="78"/>
      <c r="AR37" s="10"/>
      <c r="AS37" s="38"/>
      <c r="AT37" s="107"/>
      <c r="AU37" s="107"/>
      <c r="AV37" s="107"/>
      <c r="AW37" s="107"/>
      <c r="AX37" s="107"/>
      <c r="AY37" s="107"/>
      <c r="AZ37" s="107"/>
      <c r="BA37" s="107"/>
      <c r="BB37" s="107"/>
    </row>
    <row r="38" spans="2:54" ht="15" customHeight="1" x14ac:dyDescent="0.55000000000000004">
      <c r="B38" s="208" t="s">
        <v>29</v>
      </c>
      <c r="C38" s="88" t="s">
        <v>91</v>
      </c>
      <c r="D38" s="89"/>
      <c r="E38" s="89"/>
      <c r="F38" s="89"/>
      <c r="G38" s="89"/>
      <c r="H38" s="89"/>
      <c r="I38" s="89"/>
      <c r="J38" s="89"/>
      <c r="K38" s="89"/>
      <c r="L38" s="89"/>
      <c r="M38" s="89"/>
      <c r="N38" s="89"/>
      <c r="O38" s="89"/>
      <c r="P38" s="89"/>
      <c r="Q38" s="89"/>
      <c r="R38" s="89"/>
      <c r="S38" s="89"/>
      <c r="T38" s="89"/>
      <c r="U38" s="89"/>
      <c r="V38" s="89"/>
      <c r="W38" s="90"/>
      <c r="X38" s="90"/>
      <c r="Y38" s="90"/>
      <c r="Z38" s="90"/>
      <c r="AA38" s="90"/>
      <c r="AB38" s="90"/>
      <c r="AC38" s="90"/>
      <c r="AD38" s="90"/>
      <c r="AE38" s="150"/>
      <c r="AF38" s="150"/>
      <c r="AG38" s="150"/>
      <c r="AH38" s="296" t="s">
        <v>88</v>
      </c>
      <c r="AI38" s="296"/>
      <c r="AJ38" s="296"/>
      <c r="AK38" s="296"/>
      <c r="AL38" s="296"/>
      <c r="AM38" s="234" t="str">
        <f>IF(AJ11="","",IF(AJ11&lt;18,"不要","必要"))</f>
        <v>不要</v>
      </c>
      <c r="AN38" s="235"/>
      <c r="AO38" s="236"/>
      <c r="AP38" s="294" t="s">
        <v>83</v>
      </c>
      <c r="AQ38" s="295"/>
      <c r="AS38" s="38"/>
    </row>
    <row r="39" spans="2:54" ht="15" customHeight="1" x14ac:dyDescent="0.55000000000000004">
      <c r="B39" s="209"/>
      <c r="C39" s="32" t="s">
        <v>82</v>
      </c>
      <c r="D39" s="33"/>
      <c r="E39" s="33"/>
      <c r="F39" s="33"/>
      <c r="G39" s="33"/>
      <c r="H39" s="33"/>
      <c r="I39" s="33"/>
      <c r="J39" s="33"/>
      <c r="K39" s="33"/>
      <c r="L39" s="33"/>
      <c r="M39" s="33"/>
      <c r="N39" s="33"/>
      <c r="O39" s="33"/>
      <c r="P39" s="33"/>
      <c r="Q39" s="33"/>
      <c r="R39" s="33"/>
      <c r="S39" s="33"/>
      <c r="T39" s="33"/>
      <c r="U39" s="33"/>
      <c r="V39" s="33"/>
      <c r="W39" s="34"/>
      <c r="X39" s="34"/>
      <c r="Y39" s="34"/>
      <c r="Z39" s="34"/>
      <c r="AA39" s="34"/>
      <c r="AB39" s="34"/>
      <c r="AC39" s="34"/>
      <c r="AD39" s="34"/>
      <c r="AE39" s="34"/>
      <c r="AF39" s="34"/>
      <c r="AG39" s="34"/>
      <c r="AH39" s="34"/>
      <c r="AI39" s="149"/>
      <c r="AJ39" s="149"/>
      <c r="AK39" s="149"/>
      <c r="AL39" s="149"/>
      <c r="AM39" s="103"/>
      <c r="AN39" s="103"/>
      <c r="AO39" s="103"/>
      <c r="AP39" s="34"/>
      <c r="AQ39" s="91"/>
      <c r="AS39" s="38"/>
    </row>
    <row r="40" spans="2:54" ht="15" customHeight="1" x14ac:dyDescent="0.55000000000000004">
      <c r="B40" s="209"/>
      <c r="C40" s="32" t="s">
        <v>78</v>
      </c>
      <c r="D40" s="33"/>
      <c r="E40" s="33"/>
      <c r="F40" s="33"/>
      <c r="G40" s="33"/>
      <c r="H40" s="33"/>
      <c r="I40" s="33"/>
      <c r="J40" s="33"/>
      <c r="K40" s="33"/>
      <c r="L40" s="33"/>
      <c r="M40" s="33"/>
      <c r="N40" s="33"/>
      <c r="O40" s="33"/>
      <c r="P40" s="33"/>
      <c r="Q40" s="33"/>
      <c r="R40" s="33"/>
      <c r="S40" s="33"/>
      <c r="T40" s="33"/>
      <c r="U40" s="33"/>
      <c r="V40" s="33"/>
      <c r="W40" s="34"/>
      <c r="X40" s="34"/>
      <c r="Y40" s="34"/>
      <c r="Z40" s="34"/>
      <c r="AA40" s="34"/>
      <c r="AB40" s="34"/>
      <c r="AC40" s="34"/>
      <c r="AD40" s="34"/>
      <c r="AE40" s="34"/>
      <c r="AF40" s="34"/>
      <c r="AG40" s="34"/>
      <c r="AH40" s="34"/>
      <c r="AI40" s="34"/>
      <c r="AJ40" s="34"/>
      <c r="AK40" s="34"/>
      <c r="AL40" s="34"/>
      <c r="AM40" s="34"/>
      <c r="AN40" s="34"/>
      <c r="AO40" s="34"/>
      <c r="AP40" s="34"/>
      <c r="AQ40" s="91"/>
      <c r="AS40" s="38"/>
    </row>
    <row r="41" spans="2:54" ht="15" customHeight="1" x14ac:dyDescent="0.55000000000000004">
      <c r="B41" s="209"/>
      <c r="C41" s="35" t="s">
        <v>30</v>
      </c>
      <c r="D41" s="36"/>
      <c r="E41" s="36"/>
      <c r="F41" s="36"/>
      <c r="G41" s="36"/>
      <c r="H41" s="36"/>
      <c r="I41" s="36"/>
      <c r="J41" s="36"/>
      <c r="K41" s="36"/>
      <c r="L41" s="36"/>
      <c r="M41" s="36"/>
      <c r="N41" s="36"/>
      <c r="O41" s="36"/>
      <c r="P41" s="36"/>
      <c r="Q41" s="36"/>
      <c r="R41" s="36"/>
      <c r="S41" s="36"/>
      <c r="T41" s="36"/>
      <c r="U41" s="36"/>
      <c r="V41" s="36"/>
      <c r="W41" s="242" t="s">
        <v>18</v>
      </c>
      <c r="X41" s="242"/>
      <c r="Y41" s="242"/>
      <c r="Z41" s="242"/>
      <c r="AA41" s="242"/>
      <c r="AB41" s="242"/>
      <c r="AC41" s="242"/>
      <c r="AD41" s="242"/>
      <c r="AE41" s="242"/>
      <c r="AF41" s="242"/>
      <c r="AG41" s="242"/>
      <c r="AH41" s="242"/>
      <c r="AI41" s="242"/>
      <c r="AJ41" s="242"/>
      <c r="AK41" s="242"/>
      <c r="AL41" s="242"/>
      <c r="AM41" s="242"/>
      <c r="AN41" s="242"/>
      <c r="AO41" s="242"/>
      <c r="AP41" s="242"/>
      <c r="AQ41" s="243"/>
      <c r="AS41" s="38"/>
    </row>
    <row r="42" spans="2:54" ht="15" customHeight="1" x14ac:dyDescent="0.55000000000000004">
      <c r="B42" s="209"/>
      <c r="C42" s="124" t="b">
        <v>0</v>
      </c>
      <c r="D42" s="1"/>
      <c r="E42" s="1"/>
      <c r="F42" s="1"/>
      <c r="G42" s="1"/>
      <c r="H42" s="1"/>
      <c r="I42" s="1"/>
      <c r="J42" s="1"/>
      <c r="K42" s="1"/>
      <c r="L42" s="1"/>
      <c r="M42" s="1"/>
      <c r="N42" s="1"/>
      <c r="O42" s="1"/>
      <c r="P42" s="1"/>
      <c r="Q42" s="1"/>
      <c r="R42" s="1"/>
      <c r="S42" s="1"/>
      <c r="T42" s="1"/>
      <c r="U42" s="1"/>
      <c r="V42" s="2"/>
      <c r="W42" s="224" t="s">
        <v>79</v>
      </c>
      <c r="X42" s="225"/>
      <c r="Y42" s="225"/>
      <c r="Z42" s="225"/>
      <c r="AA42" s="225"/>
      <c r="AB42" s="225"/>
      <c r="AC42" s="225"/>
      <c r="AD42" s="225"/>
      <c r="AE42" s="225"/>
      <c r="AF42" s="225"/>
      <c r="AG42" s="225"/>
      <c r="AH42" s="225"/>
      <c r="AI42" s="225"/>
      <c r="AJ42" s="225"/>
      <c r="AK42" s="225"/>
      <c r="AL42" s="225"/>
      <c r="AM42" s="225"/>
      <c r="AN42" s="225"/>
      <c r="AO42" s="225"/>
      <c r="AP42" s="225"/>
      <c r="AQ42" s="226"/>
      <c r="AS42" s="38"/>
    </row>
    <row r="43" spans="2:54" ht="15" customHeight="1" x14ac:dyDescent="0.55000000000000004">
      <c r="B43" s="209"/>
      <c r="C43" s="119" t="b">
        <v>0</v>
      </c>
      <c r="M43" s="194" t="str">
        <f>IF(C42=FALSE,"",IF(COUNTIF(C43:C44,"TRUE")=1,"","｝どちらかを選択してください！"))</f>
        <v/>
      </c>
      <c r="N43" s="194"/>
      <c r="O43" s="194"/>
      <c r="P43" s="194"/>
      <c r="Q43" s="194"/>
      <c r="R43" s="194"/>
      <c r="S43" s="194"/>
      <c r="T43" s="194"/>
      <c r="U43" s="194"/>
      <c r="V43" s="3"/>
      <c r="W43" s="227"/>
      <c r="X43" s="228"/>
      <c r="Y43" s="228"/>
      <c r="Z43" s="228"/>
      <c r="AA43" s="228"/>
      <c r="AB43" s="228"/>
      <c r="AC43" s="228"/>
      <c r="AD43" s="228"/>
      <c r="AE43" s="228"/>
      <c r="AF43" s="228"/>
      <c r="AG43" s="228"/>
      <c r="AH43" s="228"/>
      <c r="AI43" s="228"/>
      <c r="AJ43" s="228"/>
      <c r="AK43" s="228"/>
      <c r="AL43" s="228"/>
      <c r="AM43" s="228"/>
      <c r="AN43" s="228"/>
      <c r="AO43" s="228"/>
      <c r="AP43" s="228"/>
      <c r="AQ43" s="229"/>
      <c r="AS43" s="38"/>
    </row>
    <row r="44" spans="2:54" ht="15" customHeight="1" x14ac:dyDescent="0.55000000000000004">
      <c r="B44" s="209"/>
      <c r="C44" s="119" t="b">
        <v>0</v>
      </c>
      <c r="M44" s="194"/>
      <c r="N44" s="194"/>
      <c r="O44" s="194"/>
      <c r="P44" s="194"/>
      <c r="Q44" s="194"/>
      <c r="R44" s="194"/>
      <c r="S44" s="194"/>
      <c r="T44" s="194"/>
      <c r="U44" s="194"/>
      <c r="V44" s="3"/>
      <c r="W44" s="227"/>
      <c r="X44" s="228"/>
      <c r="Y44" s="228"/>
      <c r="Z44" s="228"/>
      <c r="AA44" s="228"/>
      <c r="AB44" s="228"/>
      <c r="AC44" s="228"/>
      <c r="AD44" s="228"/>
      <c r="AE44" s="228"/>
      <c r="AF44" s="228"/>
      <c r="AG44" s="228"/>
      <c r="AH44" s="228"/>
      <c r="AI44" s="228"/>
      <c r="AJ44" s="228"/>
      <c r="AK44" s="228"/>
      <c r="AL44" s="228"/>
      <c r="AM44" s="228"/>
      <c r="AN44" s="228"/>
      <c r="AO44" s="228"/>
      <c r="AP44" s="228"/>
      <c r="AQ44" s="229"/>
      <c r="AS44" s="38"/>
    </row>
    <row r="45" spans="2:54" ht="15" customHeight="1" x14ac:dyDescent="0.55000000000000004">
      <c r="B45" s="209"/>
      <c r="C45" s="119" t="b">
        <v>0</v>
      </c>
      <c r="V45" s="3"/>
      <c r="W45" s="14" t="str">
        <f>IF(C45=TRUE,"社会保険資格喪失証明書（写）、失業等給付の受給及び離職票等の提出に伴う承諾書","")</f>
        <v/>
      </c>
      <c r="AQ45" s="67"/>
      <c r="AS45" s="38"/>
    </row>
    <row r="46" spans="2:54" ht="15" customHeight="1" x14ac:dyDescent="0.55000000000000004">
      <c r="B46" s="209"/>
      <c r="C46" s="119" t="b">
        <v>0</v>
      </c>
      <c r="M46" s="37"/>
      <c r="N46" s="37"/>
      <c r="O46" s="37"/>
      <c r="P46" s="37"/>
      <c r="Q46" s="37"/>
      <c r="R46" s="37"/>
      <c r="S46" s="131"/>
      <c r="T46" s="131"/>
      <c r="U46" s="131"/>
      <c r="V46" s="132"/>
      <c r="W46" s="14" t="str">
        <f>IF(C46=TRUE,"⇒扶養にできます。雇用保険受給資格者証(写)表・裏面","")</f>
        <v/>
      </c>
      <c r="AQ46" s="67"/>
      <c r="AS46" s="38"/>
    </row>
    <row r="47" spans="2:54" ht="15" customHeight="1" x14ac:dyDescent="0.55000000000000004">
      <c r="B47" s="209"/>
      <c r="C47" s="119" t="b">
        <v>0</v>
      </c>
      <c r="M47" s="37"/>
      <c r="N47" s="37"/>
      <c r="O47" s="37"/>
      <c r="P47" s="37"/>
      <c r="Q47" s="37"/>
      <c r="R47" s="37"/>
      <c r="S47" s="131"/>
      <c r="T47" s="131"/>
      <c r="U47" s="131"/>
      <c r="V47" s="132"/>
      <c r="W47" s="14" t="str">
        <f>IF(C47=TRUE,"⇒待期期間・給付制限期間中のみ扶養にできます。雇用保険受給資格者証(写)表・裏面","")</f>
        <v/>
      </c>
      <c r="AQ47" s="67"/>
      <c r="AS47" s="38"/>
    </row>
    <row r="48" spans="2:54" ht="15" customHeight="1" x14ac:dyDescent="0.55000000000000004">
      <c r="B48" s="209"/>
      <c r="C48" s="119" t="b">
        <v>0</v>
      </c>
      <c r="M48" s="37"/>
      <c r="N48" s="37"/>
      <c r="O48" s="37"/>
      <c r="P48" s="37"/>
      <c r="Q48" s="37"/>
      <c r="R48" s="37"/>
      <c r="S48" s="131"/>
      <c r="T48" s="131"/>
      <c r="U48" s="131"/>
      <c r="V48" s="132"/>
      <c r="W48" s="14" t="str">
        <f>IF(C48=TRUE,"離職票１・２、延長通知書（写）","")</f>
        <v/>
      </c>
      <c r="AQ48" s="67"/>
      <c r="AS48" s="38"/>
    </row>
    <row r="49" spans="2:54" ht="15" customHeight="1" x14ac:dyDescent="0.55000000000000004">
      <c r="B49" s="209"/>
      <c r="C49" s="119" t="b">
        <v>0</v>
      </c>
      <c r="M49" s="37"/>
      <c r="N49" s="37"/>
      <c r="O49" s="37" t="str">
        <f>IF(C45=FALSE,"",IF(COUNTIF(C46:C49,"TRUE")=1,"","どれか１つ選択してください！"))</f>
        <v/>
      </c>
      <c r="P49" s="37"/>
      <c r="Q49" s="37"/>
      <c r="R49" s="37"/>
      <c r="S49" s="131"/>
      <c r="T49" s="131"/>
      <c r="U49" s="131"/>
      <c r="V49" s="132"/>
      <c r="W49" s="14" t="str">
        <f>IF(C49=TRUE,"離職票１・２（写）","")</f>
        <v/>
      </c>
      <c r="AQ49" s="67"/>
      <c r="AS49" s="38"/>
    </row>
    <row r="50" spans="2:54" ht="15" customHeight="1" x14ac:dyDescent="0.55000000000000004">
      <c r="B50" s="209"/>
      <c r="C50" s="119" t="b">
        <v>0</v>
      </c>
      <c r="V50" s="3"/>
      <c r="W50" s="14"/>
      <c r="AQ50" s="67"/>
      <c r="AS50" s="38"/>
    </row>
    <row r="51" spans="2:54" ht="15" customHeight="1" x14ac:dyDescent="0.55000000000000004">
      <c r="B51" s="209"/>
      <c r="C51" s="119" t="b">
        <v>0</v>
      </c>
      <c r="M51" s="37"/>
      <c r="N51" s="37"/>
      <c r="O51" s="37"/>
      <c r="P51" s="251" t="str">
        <f>IF(C50=FALSE,"",IF(COUNTIF(C51:C52,"TRUE")=1,"","｝どちらかを選択してください！"))</f>
        <v/>
      </c>
      <c r="Q51" s="251"/>
      <c r="R51" s="251"/>
      <c r="S51" s="251"/>
      <c r="T51" s="251"/>
      <c r="U51" s="251"/>
      <c r="V51" s="252"/>
      <c r="W51" s="14" t="str">
        <f>IF(C51=TRUE,"雇用保険受給資格者証（写）表・裏面　「支給終了」の印があること！","")</f>
        <v/>
      </c>
      <c r="AQ51" s="67"/>
      <c r="AS51" s="38"/>
    </row>
    <row r="52" spans="2:54" ht="15" customHeight="1" x14ac:dyDescent="0.55000000000000004">
      <c r="B52" s="209"/>
      <c r="C52" s="119" t="b">
        <v>0</v>
      </c>
      <c r="M52" s="37"/>
      <c r="N52" s="37"/>
      <c r="O52" s="37"/>
      <c r="P52" s="251"/>
      <c r="Q52" s="251"/>
      <c r="R52" s="251"/>
      <c r="S52" s="251"/>
      <c r="T52" s="251"/>
      <c r="U52" s="251"/>
      <c r="V52" s="252"/>
      <c r="W52" s="14" t="str">
        <f>IF(C52=TRUE,"退職証明書","")</f>
        <v/>
      </c>
      <c r="AQ52" s="67"/>
      <c r="AS52" s="111"/>
    </row>
    <row r="53" spans="2:54" ht="15" customHeight="1" x14ac:dyDescent="0.55000000000000004">
      <c r="B53" s="209"/>
      <c r="C53" s="125" t="b">
        <v>0</v>
      </c>
      <c r="D53" s="4"/>
      <c r="E53" s="4"/>
      <c r="F53" s="4"/>
      <c r="G53" s="4"/>
      <c r="H53" s="4"/>
      <c r="I53" s="4"/>
      <c r="J53" s="4"/>
      <c r="K53" s="4"/>
      <c r="L53" s="4"/>
      <c r="M53" s="4"/>
      <c r="N53" s="4"/>
      <c r="O53" s="4"/>
      <c r="P53" s="4"/>
      <c r="Q53" s="4"/>
      <c r="R53" s="4"/>
      <c r="S53" s="4"/>
      <c r="T53" s="4"/>
      <c r="U53" s="4"/>
      <c r="V53" s="5"/>
      <c r="W53" s="16"/>
      <c r="X53" s="17"/>
      <c r="Y53" s="17"/>
      <c r="Z53" s="17"/>
      <c r="AA53" s="17"/>
      <c r="AB53" s="17"/>
      <c r="AC53" s="17"/>
      <c r="AD53" s="17"/>
      <c r="AE53" s="17"/>
      <c r="AF53" s="17"/>
      <c r="AG53" s="17"/>
      <c r="AH53" s="17"/>
      <c r="AI53" s="17"/>
      <c r="AJ53" s="17"/>
      <c r="AK53" s="17"/>
      <c r="AL53" s="17"/>
      <c r="AM53" s="17"/>
      <c r="AN53" s="17"/>
      <c r="AO53" s="17"/>
      <c r="AP53" s="17"/>
      <c r="AQ53" s="85"/>
      <c r="AS53" s="38"/>
    </row>
    <row r="54" spans="2:54" ht="15" customHeight="1" x14ac:dyDescent="0.55000000000000004">
      <c r="B54" s="209"/>
      <c r="C54" s="35" t="s">
        <v>31</v>
      </c>
      <c r="D54" s="36"/>
      <c r="E54" s="36"/>
      <c r="F54" s="36"/>
      <c r="G54" s="36"/>
      <c r="H54" s="36"/>
      <c r="I54" s="36"/>
      <c r="J54" s="36"/>
      <c r="K54" s="36"/>
      <c r="L54" s="36"/>
      <c r="M54" s="36"/>
      <c r="N54" s="36"/>
      <c r="O54" s="36"/>
      <c r="P54" s="36"/>
      <c r="Q54" s="36"/>
      <c r="R54" s="36"/>
      <c r="S54" s="36"/>
      <c r="T54" s="36"/>
      <c r="U54" s="36"/>
      <c r="V54" s="36"/>
      <c r="W54" s="244" t="s">
        <v>18</v>
      </c>
      <c r="X54" s="244"/>
      <c r="Y54" s="244"/>
      <c r="Z54" s="244"/>
      <c r="AA54" s="244"/>
      <c r="AB54" s="244"/>
      <c r="AC54" s="244"/>
      <c r="AD54" s="244"/>
      <c r="AE54" s="244"/>
      <c r="AF54" s="244"/>
      <c r="AG54" s="244"/>
      <c r="AH54" s="244"/>
      <c r="AI54" s="244"/>
      <c r="AJ54" s="244"/>
      <c r="AK54" s="244"/>
      <c r="AL54" s="244"/>
      <c r="AM54" s="244"/>
      <c r="AN54" s="244"/>
      <c r="AO54" s="244"/>
      <c r="AP54" s="244"/>
      <c r="AQ54" s="245"/>
      <c r="AS54" s="38"/>
    </row>
    <row r="55" spans="2:54" ht="15" customHeight="1" x14ac:dyDescent="0.55000000000000004">
      <c r="B55" s="209"/>
      <c r="C55" s="126" t="s">
        <v>32</v>
      </c>
      <c r="D55" s="1"/>
      <c r="E55" s="1"/>
      <c r="F55" s="1"/>
      <c r="G55" s="1"/>
      <c r="H55" s="1"/>
      <c r="I55" s="1"/>
      <c r="J55" s="1"/>
      <c r="K55" s="1"/>
      <c r="L55" s="1"/>
      <c r="M55" s="1"/>
      <c r="N55" s="1"/>
      <c r="O55" s="1"/>
      <c r="P55" s="1"/>
      <c r="Q55" s="1"/>
      <c r="R55" s="1"/>
      <c r="S55" s="1"/>
      <c r="T55" s="1"/>
      <c r="U55" s="1"/>
      <c r="V55" s="2"/>
      <c r="W55" s="11"/>
      <c r="X55" s="12"/>
      <c r="Y55" s="12"/>
      <c r="Z55" s="12"/>
      <c r="AA55" s="12"/>
      <c r="AB55" s="12"/>
      <c r="AC55" s="12"/>
      <c r="AD55" s="12"/>
      <c r="AE55" s="12"/>
      <c r="AF55" s="12"/>
      <c r="AG55" s="12"/>
      <c r="AH55" s="12"/>
      <c r="AI55" s="12"/>
      <c r="AJ55" s="12"/>
      <c r="AK55" s="12"/>
      <c r="AL55" s="12"/>
      <c r="AM55" s="12"/>
      <c r="AN55" s="12"/>
      <c r="AO55" s="12"/>
      <c r="AP55" s="12"/>
      <c r="AQ55" s="66"/>
      <c r="AS55" s="38"/>
    </row>
    <row r="56" spans="2:54" ht="15" customHeight="1" x14ac:dyDescent="0.55000000000000004">
      <c r="B56" s="209"/>
      <c r="C56" s="119" t="b">
        <v>0</v>
      </c>
      <c r="M56" s="194" t="str">
        <f>IF(COUNTIF(C56:C57,"TRUE")=1,"","｝どちらかを選択してください！")</f>
        <v>｝どちらかを選択してください！</v>
      </c>
      <c r="N56" s="194"/>
      <c r="O56" s="194"/>
      <c r="P56" s="194"/>
      <c r="Q56" s="194"/>
      <c r="R56" s="194"/>
      <c r="S56" s="194"/>
      <c r="T56" s="194"/>
      <c r="U56" s="194"/>
      <c r="V56" s="3"/>
      <c r="W56" s="14" t="str">
        <f>IF(C56=TRUE,"確定申告書（写）、年間取引報告書（写）などこれに準ずる資料","")</f>
        <v/>
      </c>
      <c r="AQ56" s="67"/>
      <c r="AS56" s="38"/>
    </row>
    <row r="57" spans="2:54" ht="15" customHeight="1" x14ac:dyDescent="0.55000000000000004">
      <c r="B57" s="209"/>
      <c r="C57" s="119" t="b">
        <v>0</v>
      </c>
      <c r="M57" s="194"/>
      <c r="N57" s="194"/>
      <c r="O57" s="194"/>
      <c r="P57" s="194"/>
      <c r="Q57" s="194"/>
      <c r="R57" s="194"/>
      <c r="S57" s="194"/>
      <c r="T57" s="194"/>
      <c r="U57" s="194"/>
      <c r="V57" s="3"/>
      <c r="W57" s="14"/>
      <c r="AQ57" s="67"/>
      <c r="AS57" s="38"/>
    </row>
    <row r="58" spans="2:54" ht="15" customHeight="1" x14ac:dyDescent="0.55000000000000004">
      <c r="B58" s="209"/>
      <c r="C58" s="127" t="s">
        <v>33</v>
      </c>
      <c r="V58" s="3"/>
      <c r="W58" s="14"/>
      <c r="AQ58" s="67"/>
      <c r="AS58" s="38"/>
    </row>
    <row r="59" spans="2:54" ht="15" customHeight="1" x14ac:dyDescent="0.55000000000000004">
      <c r="B59" s="209"/>
      <c r="C59" s="119" t="b">
        <v>0</v>
      </c>
      <c r="M59" s="194" t="str">
        <f>IF(COUNTIF(C59:C60,"TRUE")=1,"","｝どちらかを選択してください！")</f>
        <v>｝どちらかを選択してください！</v>
      </c>
      <c r="N59" s="194"/>
      <c r="O59" s="194"/>
      <c r="P59" s="194"/>
      <c r="Q59" s="194"/>
      <c r="R59" s="194"/>
      <c r="S59" s="194"/>
      <c r="T59" s="194"/>
      <c r="U59" s="194"/>
      <c r="V59" s="3"/>
      <c r="W59" s="14" t="str">
        <f>IF(C59=TRUE,"直近の年金振込通知書や年金改定通知書、または振込額が記載された通帳（写）","")</f>
        <v/>
      </c>
      <c r="AQ59" s="67"/>
      <c r="AS59" s="38"/>
    </row>
    <row r="60" spans="2:54" ht="15" customHeight="1" x14ac:dyDescent="0.55000000000000004">
      <c r="B60" s="209"/>
      <c r="C60" s="119" t="b">
        <v>0</v>
      </c>
      <c r="M60" s="194"/>
      <c r="N60" s="194"/>
      <c r="O60" s="194"/>
      <c r="P60" s="194"/>
      <c r="Q60" s="194"/>
      <c r="R60" s="194"/>
      <c r="S60" s="194"/>
      <c r="T60" s="194"/>
      <c r="U60" s="194"/>
      <c r="V60" s="3"/>
      <c r="W60" s="14"/>
      <c r="AQ60" s="67"/>
      <c r="AS60" s="38"/>
    </row>
    <row r="61" spans="2:54" ht="15" customHeight="1" x14ac:dyDescent="0.55000000000000004">
      <c r="B61" s="209"/>
      <c r="C61" s="127" t="s">
        <v>34</v>
      </c>
      <c r="P61" s="192" t="str">
        <f>IF(COUNTIF(C67:C68,"TRUE")+COUNTIF(I67,"TRUE")&lt;&gt;1,"↓どれか1つ選択してください！","")</f>
        <v>↓どれか1つ選択してください！</v>
      </c>
      <c r="Q61" s="192"/>
      <c r="R61" s="192"/>
      <c r="S61" s="192"/>
      <c r="T61" s="192"/>
      <c r="U61" s="192"/>
      <c r="V61" s="193"/>
      <c r="W61" s="14"/>
      <c r="AQ61" s="67"/>
      <c r="AS61" s="38"/>
    </row>
    <row r="62" spans="2:54" ht="15" customHeight="1" x14ac:dyDescent="0.55000000000000004">
      <c r="B62" s="209"/>
      <c r="C62" s="119" t="b">
        <v>0</v>
      </c>
      <c r="I62" s="129" t="b">
        <v>0</v>
      </c>
      <c r="M62" s="134"/>
      <c r="N62" s="134"/>
      <c r="O62" s="134"/>
      <c r="P62" s="134"/>
      <c r="Q62" s="134"/>
      <c r="R62" s="134"/>
      <c r="S62" s="134"/>
      <c r="T62" s="134"/>
      <c r="U62" s="134"/>
      <c r="V62" s="3"/>
      <c r="W62" s="14" t="str">
        <f>IF(C62=TRUE,"給付記録の回答書","")</f>
        <v/>
      </c>
      <c r="AQ62" s="67"/>
      <c r="AS62" s="38"/>
    </row>
    <row r="63" spans="2:54" ht="15" customHeight="1" thickBot="1" x14ac:dyDescent="0.6">
      <c r="B63" s="210"/>
      <c r="C63" s="128" t="b">
        <v>0</v>
      </c>
      <c r="D63" s="92"/>
      <c r="E63" s="92"/>
      <c r="F63" s="92"/>
      <c r="G63" s="92"/>
      <c r="H63" s="92"/>
      <c r="I63" s="92"/>
      <c r="J63" s="92"/>
      <c r="K63" s="92"/>
      <c r="L63" s="92"/>
      <c r="M63" s="163"/>
      <c r="N63" s="163"/>
      <c r="O63" s="163"/>
      <c r="P63" s="163"/>
      <c r="Q63" s="163"/>
      <c r="R63" s="163"/>
      <c r="S63" s="163"/>
      <c r="T63" s="163"/>
      <c r="U63" s="163"/>
      <c r="V63" s="93"/>
      <c r="W63" s="94"/>
      <c r="X63" s="77"/>
      <c r="Y63" s="77"/>
      <c r="Z63" s="77"/>
      <c r="AA63" s="77"/>
      <c r="AB63" s="77"/>
      <c r="AC63" s="77"/>
      <c r="AD63" s="77"/>
      <c r="AE63" s="77"/>
      <c r="AF63" s="77"/>
      <c r="AG63" s="77"/>
      <c r="AH63" s="77"/>
      <c r="AI63" s="77"/>
      <c r="AJ63" s="77"/>
      <c r="AK63" s="77"/>
      <c r="AL63" s="77"/>
      <c r="AM63" s="77"/>
      <c r="AN63" s="77"/>
      <c r="AO63" s="77"/>
      <c r="AP63" s="77"/>
      <c r="AQ63" s="78"/>
      <c r="AS63" s="38"/>
    </row>
    <row r="64" spans="2:54" s="22" customFormat="1" ht="15" customHeight="1" thickBot="1" x14ac:dyDescent="0.6">
      <c r="W64" s="10"/>
      <c r="X64" s="10"/>
      <c r="Y64" s="10"/>
      <c r="Z64" s="10"/>
      <c r="AA64" s="10"/>
      <c r="AB64" s="10"/>
      <c r="AC64" s="10"/>
      <c r="AD64" s="10"/>
      <c r="AE64" s="10"/>
      <c r="AF64" s="10"/>
      <c r="AG64" s="10"/>
      <c r="AH64" s="10"/>
      <c r="AI64" s="10"/>
      <c r="AJ64" s="10"/>
      <c r="AK64" s="303" t="s">
        <v>35</v>
      </c>
      <c r="AL64" s="304"/>
      <c r="AM64" s="304"/>
      <c r="AN64" s="304"/>
      <c r="AO64" s="304"/>
      <c r="AP64" s="305"/>
      <c r="AQ64" s="10"/>
      <c r="AR64" s="10"/>
      <c r="AS64" s="38"/>
      <c r="AT64" s="107"/>
      <c r="AU64" s="107"/>
      <c r="AV64" s="107"/>
      <c r="AW64" s="107"/>
      <c r="AX64" s="107"/>
      <c r="AY64" s="107"/>
      <c r="AZ64" s="107"/>
      <c r="BA64" s="107"/>
      <c r="BB64" s="107"/>
    </row>
    <row r="65" spans="2:54" s="22" customFormat="1" ht="16.5" customHeight="1" x14ac:dyDescent="0.55000000000000004">
      <c r="B65" s="212" t="s">
        <v>36</v>
      </c>
      <c r="C65" s="153" t="s">
        <v>37</v>
      </c>
      <c r="D65" s="73"/>
      <c r="E65" s="73"/>
      <c r="F65" s="73"/>
      <c r="G65" s="73"/>
      <c r="H65" s="73"/>
      <c r="I65" s="73"/>
      <c r="J65" s="73"/>
      <c r="K65" s="73"/>
      <c r="L65" s="73"/>
      <c r="M65" s="73"/>
      <c r="N65" s="73"/>
      <c r="O65" s="73"/>
      <c r="P65" s="73"/>
      <c r="Q65" s="73"/>
      <c r="R65" s="73"/>
      <c r="S65" s="73"/>
      <c r="T65" s="73"/>
      <c r="U65" s="73"/>
      <c r="V65" s="73"/>
      <c r="W65" s="233" t="str">
        <f>IF(COUNTIF(C66:C71,"=true")=1,"","配偶者の有無を選択してください！")</f>
        <v/>
      </c>
      <c r="X65" s="233"/>
      <c r="Y65" s="233"/>
      <c r="Z65" s="233"/>
      <c r="AA65" s="233"/>
      <c r="AB65" s="233"/>
      <c r="AC65" s="233"/>
      <c r="AD65" s="233"/>
      <c r="AE65" s="233"/>
      <c r="AF65" s="233"/>
      <c r="AG65" s="74"/>
      <c r="AH65" s="74"/>
      <c r="AI65" s="74"/>
      <c r="AJ65" s="74"/>
      <c r="AK65" s="74"/>
      <c r="AL65" s="74"/>
      <c r="AM65" s="74"/>
      <c r="AN65" s="74"/>
      <c r="AO65" s="74"/>
      <c r="AP65" s="74"/>
      <c r="AQ65" s="75"/>
      <c r="AR65" s="10"/>
      <c r="AS65" s="38"/>
      <c r="AT65" s="107"/>
      <c r="AU65" s="107"/>
      <c r="AV65" s="107"/>
      <c r="AW65" s="107"/>
      <c r="AX65" s="107"/>
      <c r="AY65" s="107"/>
      <c r="AZ65" s="107"/>
      <c r="BA65" s="107"/>
      <c r="BB65" s="107"/>
    </row>
    <row r="66" spans="2:54" s="22" customFormat="1" ht="16.5" customHeight="1" x14ac:dyDescent="0.55000000000000004">
      <c r="B66" s="213"/>
      <c r="C66" s="154" t="b">
        <v>1</v>
      </c>
      <c r="D66" s="24"/>
      <c r="E66" s="24"/>
      <c r="F66" s="24"/>
      <c r="G66" s="24"/>
      <c r="H66" s="24"/>
      <c r="I66" s="24"/>
      <c r="J66" s="24"/>
      <c r="K66" s="24"/>
      <c r="L66" s="24"/>
      <c r="M66" s="24"/>
      <c r="N66" s="24"/>
      <c r="O66" s="24"/>
      <c r="P66" s="24"/>
      <c r="Q66" s="133" t="str">
        <f>IF(AND(C66=TRUE,COUNTIF(D67:D70,"=true")&lt;&gt;1),"配偶者の健康保険の状況を選択してください！","")</f>
        <v/>
      </c>
      <c r="R66" s="24"/>
      <c r="S66" s="24"/>
      <c r="T66" s="24"/>
      <c r="U66" s="24"/>
      <c r="V66" s="24"/>
      <c r="W66" s="12"/>
      <c r="X66" s="12"/>
      <c r="Y66" s="12"/>
      <c r="Z66" s="12"/>
      <c r="AA66" s="12"/>
      <c r="AB66" s="12"/>
      <c r="AC66" s="12"/>
      <c r="AD66" s="12"/>
      <c r="AE66" s="12"/>
      <c r="AF66" s="12"/>
      <c r="AG66" s="12"/>
      <c r="AH66" s="12"/>
      <c r="AI66" s="12"/>
      <c r="AJ66" s="12"/>
      <c r="AK66" s="12"/>
      <c r="AL66" s="12"/>
      <c r="AM66" s="12"/>
      <c r="AN66" s="12"/>
      <c r="AO66" s="12"/>
      <c r="AP66" s="12"/>
      <c r="AQ66" s="66"/>
      <c r="AR66" s="10"/>
      <c r="AS66" s="38"/>
      <c r="AT66" s="107"/>
      <c r="AU66" s="107"/>
      <c r="AV66" s="107"/>
      <c r="AW66" s="107"/>
      <c r="AX66" s="107"/>
      <c r="AY66" s="107"/>
      <c r="AZ66" s="107"/>
      <c r="BA66" s="107"/>
      <c r="BB66" s="107"/>
    </row>
    <row r="67" spans="2:54" s="22" customFormat="1" ht="16.5" customHeight="1" x14ac:dyDescent="0.55000000000000004">
      <c r="B67" s="213"/>
      <c r="C67" s="155"/>
      <c r="D67" s="130" t="b">
        <v>1</v>
      </c>
      <c r="S67" s="37"/>
      <c r="T67" s="37"/>
      <c r="U67" s="37"/>
      <c r="V67" s="37"/>
      <c r="W67" s="37"/>
      <c r="X67" s="37"/>
      <c r="Y67" s="37"/>
      <c r="Z67" s="37"/>
      <c r="AA67" s="134"/>
      <c r="AB67" s="134"/>
      <c r="AC67" s="134"/>
      <c r="AD67" s="134"/>
      <c r="AE67" s="134"/>
      <c r="AF67" s="134"/>
      <c r="AG67" s="134"/>
      <c r="AH67" s="134"/>
      <c r="AI67" s="134"/>
      <c r="AJ67" s="134"/>
      <c r="AK67" s="134"/>
      <c r="AL67" s="134"/>
      <c r="AM67" s="134"/>
      <c r="AN67" s="134"/>
      <c r="AO67" s="10"/>
      <c r="AP67" s="10"/>
      <c r="AQ67" s="67"/>
      <c r="AR67" s="10"/>
      <c r="AS67" s="38"/>
      <c r="AT67" s="107"/>
      <c r="AU67" s="107"/>
      <c r="AV67" s="107"/>
      <c r="AW67" s="107"/>
      <c r="AX67" s="107"/>
      <c r="AY67" s="107"/>
      <c r="AZ67" s="107"/>
      <c r="BA67" s="107"/>
      <c r="BB67" s="107"/>
    </row>
    <row r="68" spans="2:54" s="22" customFormat="1" ht="16.5" customHeight="1" x14ac:dyDescent="0.55000000000000004">
      <c r="B68" s="213"/>
      <c r="C68" s="155"/>
      <c r="D68" s="130" t="b">
        <v>0</v>
      </c>
      <c r="K68" s="10" t="s">
        <v>38</v>
      </c>
      <c r="Q68" s="247"/>
      <c r="R68" s="247"/>
      <c r="S68" s="26" t="s">
        <v>24</v>
      </c>
      <c r="T68" s="247"/>
      <c r="U68" s="247"/>
      <c r="V68" s="247"/>
      <c r="W68" s="247"/>
      <c r="X68" s="247"/>
      <c r="Y68" s="25" t="s">
        <v>28</v>
      </c>
      <c r="Z68" s="37"/>
      <c r="AA68" s="134"/>
      <c r="AB68" s="134"/>
      <c r="AC68" s="134"/>
      <c r="AD68" s="134"/>
      <c r="AE68" s="134"/>
      <c r="AF68" s="134"/>
      <c r="AG68" s="134"/>
      <c r="AH68" s="134"/>
      <c r="AI68" s="134"/>
      <c r="AJ68" s="134"/>
      <c r="AK68" s="134"/>
      <c r="AL68" s="134"/>
      <c r="AM68" s="134"/>
      <c r="AN68" s="134"/>
      <c r="AO68" s="10"/>
      <c r="AP68" s="10"/>
      <c r="AQ68" s="67"/>
      <c r="AR68" s="10"/>
      <c r="AS68" s="38"/>
      <c r="AT68" s="107"/>
      <c r="AU68" s="107"/>
      <c r="AV68" s="107"/>
      <c r="AW68" s="107"/>
      <c r="AX68" s="107"/>
      <c r="AY68" s="107"/>
      <c r="AZ68" s="107"/>
      <c r="BA68" s="107"/>
      <c r="BB68" s="107"/>
    </row>
    <row r="69" spans="2:54" s="22" customFormat="1" ht="16.5" customHeight="1" x14ac:dyDescent="0.55000000000000004">
      <c r="B69" s="213"/>
      <c r="C69" s="155"/>
      <c r="D69" s="130" t="b">
        <v>0</v>
      </c>
      <c r="O69" s="194" t="str">
        <f>IF(AND(D68=TRUE,OR(Q68="",T68="")),"配偶者の記号・番号を記入してください！","")</f>
        <v/>
      </c>
      <c r="P69" s="194"/>
      <c r="Q69" s="194"/>
      <c r="R69" s="194"/>
      <c r="S69" s="194"/>
      <c r="T69" s="194"/>
      <c r="U69" s="194"/>
      <c r="V69" s="194"/>
      <c r="W69" s="194"/>
      <c r="X69" s="194"/>
      <c r="Y69" s="194"/>
      <c r="Z69" s="194"/>
      <c r="AA69" s="134"/>
      <c r="AB69" s="134"/>
      <c r="AC69" s="134"/>
      <c r="AD69" s="134"/>
      <c r="AE69" s="134"/>
      <c r="AF69" s="134"/>
      <c r="AG69" s="134"/>
      <c r="AH69" s="134"/>
      <c r="AI69" s="134"/>
      <c r="AJ69" s="134"/>
      <c r="AK69" s="134"/>
      <c r="AL69" s="134"/>
      <c r="AM69" s="134"/>
      <c r="AN69" s="134"/>
      <c r="AO69" s="10"/>
      <c r="AP69" s="10"/>
      <c r="AQ69" s="67"/>
      <c r="AR69" s="10"/>
      <c r="AS69" s="38"/>
      <c r="AT69" s="107"/>
      <c r="AU69" s="107"/>
      <c r="AV69" s="107"/>
      <c r="AW69" s="107"/>
      <c r="AX69" s="107"/>
      <c r="AY69" s="107"/>
      <c r="AZ69" s="107"/>
      <c r="BA69" s="107"/>
      <c r="BB69" s="107"/>
    </row>
    <row r="70" spans="2:54" s="22" customFormat="1" ht="16.5" customHeight="1" x14ac:dyDescent="0.55000000000000004">
      <c r="B70" s="213"/>
      <c r="C70" s="155"/>
      <c r="D70" s="130" t="b">
        <v>0</v>
      </c>
      <c r="S70" s="37"/>
      <c r="T70" s="37"/>
      <c r="U70" s="37"/>
      <c r="V70" s="37"/>
      <c r="W70" s="37"/>
      <c r="X70" s="37"/>
      <c r="Y70" s="37"/>
      <c r="Z70" s="37"/>
      <c r="AA70" s="134"/>
      <c r="AB70" s="134"/>
      <c r="AC70" s="134"/>
      <c r="AD70" s="134"/>
      <c r="AE70" s="134"/>
      <c r="AF70" s="134"/>
      <c r="AG70" s="134"/>
      <c r="AH70" s="134"/>
      <c r="AI70" s="134"/>
      <c r="AJ70" s="134"/>
      <c r="AK70" s="134"/>
      <c r="AL70" s="134"/>
      <c r="AM70" s="134"/>
      <c r="AN70" s="134"/>
      <c r="AO70" s="10"/>
      <c r="AP70" s="10"/>
      <c r="AQ70" s="67"/>
      <c r="AR70" s="10"/>
      <c r="AS70" s="38"/>
      <c r="AT70" s="107"/>
      <c r="AU70" s="107"/>
      <c r="AV70" s="107"/>
      <c r="AW70" s="107"/>
      <c r="AX70" s="107"/>
      <c r="AY70" s="107"/>
      <c r="AZ70" s="107"/>
      <c r="BA70" s="107"/>
      <c r="BB70" s="107"/>
    </row>
    <row r="71" spans="2:54" s="22" customFormat="1" ht="16.5" customHeight="1" x14ac:dyDescent="0.55000000000000004">
      <c r="B71" s="213"/>
      <c r="C71" s="155" t="b">
        <v>0</v>
      </c>
      <c r="D71" s="23"/>
      <c r="W71" s="10"/>
      <c r="X71" s="10"/>
      <c r="Y71" s="10"/>
      <c r="Z71" s="10"/>
      <c r="AA71" s="10"/>
      <c r="AB71" s="10"/>
      <c r="AC71" s="10"/>
      <c r="AD71" s="10"/>
      <c r="AE71" s="10"/>
      <c r="AF71" s="10"/>
      <c r="AG71" s="10"/>
      <c r="AH71" s="10"/>
      <c r="AI71" s="10"/>
      <c r="AJ71" s="10"/>
      <c r="AK71" s="10"/>
      <c r="AL71" s="10"/>
      <c r="AM71" s="10"/>
      <c r="AN71" s="10"/>
      <c r="AO71" s="10"/>
      <c r="AP71" s="10"/>
      <c r="AQ71" s="67"/>
      <c r="AR71" s="10"/>
      <c r="AS71" s="38"/>
      <c r="AT71" s="107"/>
      <c r="AU71" s="107"/>
      <c r="AV71" s="107"/>
      <c r="AW71" s="107"/>
      <c r="AX71" s="107"/>
      <c r="AY71" s="107"/>
      <c r="AZ71" s="107"/>
      <c r="BA71" s="107"/>
      <c r="BB71" s="107"/>
    </row>
    <row r="72" spans="2:54" s="22" customFormat="1" ht="16.5" customHeight="1" x14ac:dyDescent="0.55000000000000004">
      <c r="B72" s="213"/>
      <c r="C72" s="155"/>
      <c r="D72" s="130" t="b">
        <v>0</v>
      </c>
      <c r="R72" s="10"/>
      <c r="S72" s="194"/>
      <c r="T72" s="194"/>
      <c r="U72" s="194"/>
      <c r="V72" s="194"/>
      <c r="W72" s="194"/>
      <c r="X72" s="194"/>
      <c r="Y72" s="194"/>
      <c r="Z72" s="194"/>
      <c r="AA72" s="194"/>
      <c r="AB72" s="194"/>
      <c r="AC72" s="194"/>
      <c r="AD72" s="194"/>
      <c r="AE72" s="194"/>
      <c r="AF72" s="194"/>
      <c r="AG72" s="10"/>
      <c r="AH72" s="10"/>
      <c r="AI72" s="10"/>
      <c r="AJ72" s="10"/>
      <c r="AK72" s="10"/>
      <c r="AL72" s="10"/>
      <c r="AM72" s="10"/>
      <c r="AN72" s="10"/>
      <c r="AO72" s="10"/>
      <c r="AP72" s="10"/>
      <c r="AQ72" s="67"/>
      <c r="AR72" s="10"/>
      <c r="AS72" s="38"/>
      <c r="AT72" s="107"/>
      <c r="AU72" s="107"/>
      <c r="AV72" s="107"/>
      <c r="AW72" s="107"/>
      <c r="AX72" s="107"/>
      <c r="AY72" s="107"/>
      <c r="AZ72" s="107"/>
      <c r="BA72" s="107"/>
      <c r="BB72" s="107"/>
    </row>
    <row r="73" spans="2:54" s="22" customFormat="1" ht="16.5" x14ac:dyDescent="0.55000000000000004">
      <c r="B73" s="213"/>
      <c r="C73" s="156"/>
      <c r="D73" s="130" t="b">
        <v>0</v>
      </c>
      <c r="E73" s="140" t="s">
        <v>39</v>
      </c>
      <c r="F73" s="140"/>
      <c r="G73" s="140"/>
      <c r="H73" s="140"/>
      <c r="I73" s="230"/>
      <c r="J73" s="230"/>
      <c r="K73" s="230"/>
      <c r="L73" s="230"/>
      <c r="M73" s="230"/>
      <c r="N73" s="10" t="s">
        <v>40</v>
      </c>
      <c r="O73" s="140" t="s">
        <v>41</v>
      </c>
      <c r="P73" s="140"/>
      <c r="Q73" s="140"/>
      <c r="R73" s="140"/>
      <c r="S73" s="231"/>
      <c r="T73" s="231"/>
      <c r="U73" s="231"/>
      <c r="V73" s="231"/>
      <c r="W73" s="231"/>
      <c r="X73" s="231"/>
      <c r="Y73" s="231"/>
      <c r="Z73" s="231"/>
      <c r="AA73" s="232" t="s">
        <v>42</v>
      </c>
      <c r="AB73" s="232"/>
      <c r="AC73" s="232"/>
      <c r="AD73" s="232"/>
      <c r="AE73" s="231"/>
      <c r="AF73" s="231"/>
      <c r="AG73" s="231"/>
      <c r="AP73" s="10"/>
      <c r="AQ73" s="67"/>
      <c r="AR73" s="10"/>
      <c r="AS73" s="38"/>
      <c r="AT73" s="107"/>
      <c r="AU73" s="107"/>
      <c r="AV73" s="107"/>
      <c r="AW73" s="107"/>
      <c r="AX73" s="107"/>
      <c r="AY73" s="107"/>
      <c r="AZ73" s="107"/>
      <c r="BA73" s="107"/>
      <c r="BB73" s="107"/>
    </row>
    <row r="74" spans="2:54" s="22" customFormat="1" ht="16.5" customHeight="1" thickBot="1" x14ac:dyDescent="0.6">
      <c r="B74" s="213"/>
      <c r="C74" s="123"/>
      <c r="D74" s="130" t="b">
        <v>0</v>
      </c>
      <c r="E74" s="76"/>
      <c r="F74" s="76"/>
      <c r="G74" s="76"/>
      <c r="H74" s="76"/>
      <c r="I74" s="76"/>
      <c r="J74" s="76"/>
      <c r="K74" s="76"/>
      <c r="L74" s="76"/>
      <c r="M74" s="76"/>
      <c r="N74" s="76"/>
      <c r="O74" s="76"/>
      <c r="P74" s="76"/>
      <c r="Q74" s="76"/>
      <c r="R74" s="76"/>
      <c r="S74" s="195" t="str">
        <f>IF(D72=TRUE,IF(OR(I73="",S73="",AE73=""),"金額・援助者・続柄全て記入してください！",""),
"")</f>
        <v/>
      </c>
      <c r="T74" s="195"/>
      <c r="U74" s="195"/>
      <c r="V74" s="195"/>
      <c r="W74" s="195"/>
      <c r="X74" s="195"/>
      <c r="Y74" s="195"/>
      <c r="Z74" s="195"/>
      <c r="AA74" s="195"/>
      <c r="AB74" s="195"/>
      <c r="AC74" s="195"/>
      <c r="AD74" s="195"/>
      <c r="AE74" s="195"/>
      <c r="AF74" s="195"/>
      <c r="AG74" s="77"/>
      <c r="AH74" s="77"/>
      <c r="AI74" s="77"/>
      <c r="AJ74" s="77"/>
      <c r="AK74" s="77"/>
      <c r="AL74" s="77"/>
      <c r="AM74" s="77"/>
      <c r="AN74" s="77"/>
      <c r="AO74" s="77"/>
      <c r="AP74" s="77"/>
      <c r="AQ74" s="78"/>
      <c r="AR74" s="10"/>
      <c r="AS74" s="38"/>
      <c r="AT74" s="107"/>
      <c r="AU74" s="107"/>
      <c r="AV74" s="107"/>
      <c r="AW74" s="107"/>
      <c r="AX74" s="107"/>
      <c r="AY74" s="107"/>
      <c r="AZ74" s="107"/>
      <c r="BA74" s="107"/>
      <c r="BB74" s="107"/>
    </row>
    <row r="75" spans="2:54" s="22" customFormat="1" ht="16.5" customHeight="1" x14ac:dyDescent="0.55000000000000004">
      <c r="B75" s="213"/>
      <c r="C75" s="79" t="s">
        <v>89</v>
      </c>
      <c r="D75" s="60"/>
      <c r="E75" s="60"/>
      <c r="F75" s="60"/>
      <c r="G75" s="60"/>
      <c r="H75" s="60"/>
      <c r="I75" s="60"/>
      <c r="J75" s="60"/>
      <c r="K75" s="60"/>
      <c r="L75" s="60"/>
      <c r="M75" s="60"/>
      <c r="N75" s="60"/>
      <c r="O75" s="137"/>
      <c r="P75" s="141"/>
      <c r="Q75" s="141"/>
      <c r="R75" s="137"/>
      <c r="S75" s="137"/>
      <c r="T75" s="137"/>
      <c r="U75" s="137"/>
      <c r="V75" s="142"/>
      <c r="W75" s="142"/>
      <c r="X75" s="137"/>
      <c r="Y75" s="139"/>
      <c r="Z75" s="139"/>
      <c r="AA75" s="139"/>
      <c r="AB75" s="139"/>
      <c r="AC75" s="61"/>
      <c r="AD75" s="61"/>
      <c r="AE75" s="139"/>
      <c r="AF75" s="40"/>
      <c r="AG75" s="40"/>
      <c r="AH75" s="40"/>
      <c r="AI75" s="40"/>
      <c r="AJ75" s="40"/>
      <c r="AK75" s="40"/>
      <c r="AL75" s="40"/>
      <c r="AM75" s="40"/>
      <c r="AN75" s="40"/>
      <c r="AO75" s="40"/>
      <c r="AP75" s="40"/>
      <c r="AQ75" s="40"/>
      <c r="AR75" s="148"/>
      <c r="AS75" s="38"/>
      <c r="AT75" s="107"/>
      <c r="AU75" s="107"/>
      <c r="AV75" s="107"/>
      <c r="AW75" s="107"/>
      <c r="AX75" s="107"/>
      <c r="AY75" s="107"/>
      <c r="AZ75" s="107"/>
      <c r="BA75" s="107"/>
      <c r="BB75" s="107"/>
    </row>
    <row r="76" spans="2:54" s="22" customFormat="1" ht="16.5" customHeight="1" x14ac:dyDescent="0.55000000000000004">
      <c r="B76" s="213"/>
      <c r="C76" s="157" t="s">
        <v>84</v>
      </c>
      <c r="D76" s="39"/>
      <c r="E76" s="40"/>
      <c r="F76" s="40"/>
      <c r="G76" s="40"/>
      <c r="H76" s="40"/>
      <c r="I76" s="40"/>
      <c r="J76" s="40"/>
      <c r="K76" s="40"/>
      <c r="L76" s="40"/>
      <c r="M76" s="40"/>
      <c r="N76" s="40"/>
      <c r="O76" s="40"/>
      <c r="P76" s="40"/>
      <c r="Q76" s="40"/>
      <c r="R76" s="143"/>
      <c r="S76" s="143"/>
      <c r="T76" s="143"/>
      <c r="U76" s="143"/>
      <c r="V76" s="143"/>
      <c r="W76" s="136"/>
      <c r="X76" s="136"/>
      <c r="Y76" s="136"/>
      <c r="Z76" s="136"/>
      <c r="AA76" s="136"/>
      <c r="AB76" s="136"/>
      <c r="AC76" s="38"/>
      <c r="AD76" s="38"/>
      <c r="AE76" s="138"/>
      <c r="AF76" s="40"/>
      <c r="AG76" s="40"/>
      <c r="AH76" s="40"/>
      <c r="AI76" s="40"/>
      <c r="AJ76" s="40"/>
      <c r="AK76" s="40"/>
      <c r="AL76" s="40"/>
      <c r="AM76" s="40"/>
      <c r="AN76" s="40"/>
      <c r="AO76" s="40"/>
      <c r="AP76" s="40"/>
      <c r="AQ76" s="40"/>
      <c r="AR76" s="148"/>
      <c r="AS76" s="38"/>
      <c r="AT76" s="107"/>
      <c r="AU76" s="107"/>
      <c r="AV76" s="107"/>
      <c r="AW76" s="107"/>
      <c r="AX76" s="107"/>
      <c r="AY76" s="107"/>
      <c r="AZ76" s="107"/>
      <c r="BA76" s="107"/>
      <c r="BB76" s="107"/>
    </row>
    <row r="77" spans="2:54" s="22" customFormat="1" ht="16.5" customHeight="1" x14ac:dyDescent="0.55000000000000004">
      <c r="B77" s="213"/>
      <c r="C77" s="157" t="s">
        <v>85</v>
      </c>
      <c r="D77" s="39"/>
      <c r="E77" s="40"/>
      <c r="F77" s="40"/>
      <c r="G77" s="40"/>
      <c r="H77" s="40"/>
      <c r="I77" s="40"/>
      <c r="J77" s="40"/>
      <c r="K77" s="40"/>
      <c r="L77" s="40"/>
      <c r="M77" s="40"/>
      <c r="N77" s="40"/>
      <c r="O77" s="40"/>
      <c r="P77" s="40"/>
      <c r="Q77" s="40"/>
      <c r="R77" s="40"/>
      <c r="S77" s="40"/>
      <c r="T77" s="40"/>
      <c r="U77" s="40"/>
      <c r="V77" s="40"/>
      <c r="W77" s="38"/>
      <c r="X77" s="38"/>
      <c r="Y77" s="38"/>
      <c r="Z77" s="38"/>
      <c r="AA77" s="38"/>
      <c r="AB77" s="38"/>
      <c r="AC77" s="38"/>
      <c r="AD77" s="38"/>
      <c r="AE77" s="38"/>
      <c r="AF77" s="144"/>
      <c r="AG77" s="144"/>
      <c r="AH77" s="293" t="s">
        <v>86</v>
      </c>
      <c r="AI77" s="293"/>
      <c r="AJ77" s="293"/>
      <c r="AK77" s="293"/>
      <c r="AL77" s="293"/>
      <c r="AM77" s="290" t="str">
        <f>IF(C71=TRUE,"不要",IF(C66=TRUE,IF(D67=TRUE,"不要","必要"),""))</f>
        <v>不要</v>
      </c>
      <c r="AN77" s="291"/>
      <c r="AO77" s="292"/>
      <c r="AP77" s="144" t="s">
        <v>83</v>
      </c>
      <c r="AQ77" s="151"/>
      <c r="AR77" s="10"/>
      <c r="AS77" s="38"/>
      <c r="AT77" s="107"/>
      <c r="AU77" s="107"/>
      <c r="AV77" s="107"/>
      <c r="AW77" s="107"/>
      <c r="AX77" s="107"/>
      <c r="AY77" s="107"/>
      <c r="AZ77" s="107"/>
      <c r="BA77" s="107"/>
      <c r="BB77" s="107"/>
    </row>
    <row r="78" spans="2:54" s="22" customFormat="1" ht="4" customHeight="1" x14ac:dyDescent="0.55000000000000004">
      <c r="B78" s="213"/>
      <c r="C78" s="157"/>
      <c r="D78" s="39"/>
      <c r="E78" s="40"/>
      <c r="F78" s="40"/>
      <c r="G78" s="40"/>
      <c r="H78" s="40"/>
      <c r="I78" s="40"/>
      <c r="J78" s="40"/>
      <c r="K78" s="40"/>
      <c r="L78" s="40"/>
      <c r="M78" s="40"/>
      <c r="N78" s="40"/>
      <c r="O78" s="40"/>
      <c r="P78" s="40"/>
      <c r="Q78" s="40"/>
      <c r="R78" s="40"/>
      <c r="S78" s="40"/>
      <c r="T78" s="40"/>
      <c r="U78" s="40"/>
      <c r="V78" s="40"/>
      <c r="W78" s="38"/>
      <c r="X78" s="38"/>
      <c r="Y78" s="38"/>
      <c r="Z78" s="38"/>
      <c r="AA78" s="38"/>
      <c r="AB78" s="38"/>
      <c r="AC78" s="38"/>
      <c r="AD78" s="38"/>
      <c r="AE78" s="38"/>
      <c r="AF78" s="144"/>
      <c r="AG78" s="144"/>
      <c r="AH78" s="146"/>
      <c r="AI78" s="146"/>
      <c r="AJ78" s="146"/>
      <c r="AK78" s="146"/>
      <c r="AL78" s="146"/>
      <c r="AM78" s="145"/>
      <c r="AN78" s="145"/>
      <c r="AO78" s="145"/>
      <c r="AP78" s="146"/>
      <c r="AQ78" s="147"/>
      <c r="AR78" s="10"/>
      <c r="AS78" s="38"/>
      <c r="AT78" s="107"/>
      <c r="AU78" s="107"/>
      <c r="AV78" s="107"/>
      <c r="AW78" s="107"/>
      <c r="AX78" s="107"/>
      <c r="AY78" s="107"/>
      <c r="AZ78" s="107"/>
      <c r="BA78" s="107"/>
      <c r="BB78" s="107"/>
    </row>
    <row r="79" spans="2:54" s="22" customFormat="1" ht="16.5" customHeight="1" x14ac:dyDescent="0.55000000000000004">
      <c r="B79" s="213"/>
      <c r="C79" s="43" t="s">
        <v>43</v>
      </c>
      <c r="D79" s="43"/>
      <c r="E79" s="43"/>
      <c r="F79" s="43"/>
      <c r="G79" s="43"/>
      <c r="H79" s="43"/>
      <c r="I79" s="43"/>
      <c r="J79" s="43"/>
      <c r="K79" s="43"/>
      <c r="L79" s="43"/>
      <c r="M79" s="43"/>
      <c r="N79" s="43"/>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64"/>
      <c r="AR79" s="10"/>
      <c r="AS79" s="38"/>
      <c r="AT79" s="107"/>
      <c r="AU79" s="107"/>
      <c r="AV79" s="107"/>
      <c r="AW79" s="107"/>
      <c r="AX79" s="107"/>
      <c r="AY79" s="107"/>
      <c r="AZ79" s="107"/>
      <c r="BA79" s="107"/>
      <c r="BB79" s="107"/>
    </row>
    <row r="80" spans="2:54" s="22" customFormat="1" ht="16.5" customHeight="1" x14ac:dyDescent="0.55000000000000004">
      <c r="B80" s="213"/>
      <c r="C80" s="286" t="s">
        <v>44</v>
      </c>
      <c r="D80" s="286"/>
      <c r="E80" s="286"/>
      <c r="F80" s="286"/>
      <c r="G80" s="286"/>
      <c r="H80" s="286"/>
      <c r="I80" s="286"/>
      <c r="J80" s="286"/>
      <c r="K80" s="286"/>
      <c r="L80" s="286"/>
      <c r="M80" s="286"/>
      <c r="N80" s="286"/>
      <c r="O80" s="286"/>
      <c r="P80" s="286"/>
      <c r="Q80" s="286"/>
      <c r="R80" s="286"/>
      <c r="S80" s="286"/>
      <c r="T80" s="286"/>
      <c r="U80" s="286"/>
      <c r="V80" s="286"/>
      <c r="W80" s="287"/>
      <c r="X80" s="237" t="s">
        <v>45</v>
      </c>
      <c r="Y80" s="237"/>
      <c r="Z80" s="237"/>
      <c r="AA80" s="237"/>
      <c r="AB80" s="237"/>
      <c r="AC80" s="237"/>
      <c r="AD80" s="237"/>
      <c r="AE80" s="237" t="s">
        <v>46</v>
      </c>
      <c r="AF80" s="237"/>
      <c r="AG80" s="237"/>
      <c r="AH80" s="237"/>
      <c r="AI80" s="237"/>
      <c r="AJ80" s="237"/>
      <c r="AK80" s="237"/>
      <c r="AL80" s="237"/>
      <c r="AM80" s="237"/>
      <c r="AN80" s="237"/>
      <c r="AO80" s="237"/>
      <c r="AP80" s="237"/>
      <c r="AQ80" s="297"/>
      <c r="AR80" s="10"/>
      <c r="AS80" s="38"/>
      <c r="AT80" s="107"/>
      <c r="AU80" s="107"/>
      <c r="AV80" s="107"/>
      <c r="AW80" s="107"/>
      <c r="AX80" s="107"/>
      <c r="AY80" s="107"/>
      <c r="AZ80" s="107"/>
      <c r="BA80" s="107"/>
      <c r="BB80" s="107"/>
    </row>
    <row r="81" spans="2:46" ht="16.5" customHeight="1" x14ac:dyDescent="0.55000000000000004">
      <c r="B81" s="213"/>
      <c r="C81" s="50" t="s">
        <v>47</v>
      </c>
      <c r="D81" s="50"/>
      <c r="E81" s="50"/>
      <c r="F81" s="50"/>
      <c r="G81" s="50"/>
      <c r="H81" s="50"/>
      <c r="I81" s="50"/>
      <c r="J81" s="50"/>
      <c r="K81" s="50"/>
      <c r="L81" s="50"/>
      <c r="M81" s="50"/>
      <c r="N81" s="50"/>
      <c r="O81" s="97"/>
      <c r="P81" s="97"/>
      <c r="Q81" s="97"/>
      <c r="R81" s="97"/>
      <c r="S81" s="97"/>
      <c r="T81" s="97"/>
      <c r="U81" s="97"/>
      <c r="V81" s="97"/>
      <c r="W81" s="98"/>
      <c r="X81" s="200">
        <v>0</v>
      </c>
      <c r="Y81" s="200"/>
      <c r="Z81" s="200"/>
      <c r="AA81" s="200"/>
      <c r="AB81" s="200"/>
      <c r="AC81" s="200"/>
      <c r="AD81" s="13"/>
      <c r="AE81" s="253" t="s">
        <v>48</v>
      </c>
      <c r="AF81" s="254"/>
      <c r="AG81" s="254"/>
      <c r="AH81" s="254"/>
      <c r="AI81" s="254"/>
      <c r="AJ81" s="254"/>
      <c r="AK81" s="254"/>
      <c r="AL81" s="254"/>
      <c r="AM81" s="254"/>
      <c r="AN81" s="254"/>
      <c r="AO81" s="254"/>
      <c r="AP81" s="254"/>
      <c r="AQ81" s="255"/>
      <c r="AS81" s="298" t="str">
        <f>IF(X81="","金額を入力してください！","")</f>
        <v/>
      </c>
    </row>
    <row r="82" spans="2:46" ht="16.5" customHeight="1" x14ac:dyDescent="0.55000000000000004">
      <c r="B82" s="213"/>
      <c r="C82" s="48"/>
      <c r="D82" s="48"/>
      <c r="E82" s="48"/>
      <c r="F82" s="48"/>
      <c r="G82" s="48"/>
      <c r="H82" s="48"/>
      <c r="I82" s="48"/>
      <c r="J82" s="48"/>
      <c r="K82" s="48"/>
      <c r="L82" s="48"/>
      <c r="M82" s="48"/>
      <c r="N82" s="48"/>
      <c r="O82" s="49"/>
      <c r="P82" s="49"/>
      <c r="Q82" s="49"/>
      <c r="R82" s="49"/>
      <c r="S82" s="49"/>
      <c r="T82" s="49"/>
      <c r="U82" s="49"/>
      <c r="V82" s="49"/>
      <c r="W82" s="99"/>
      <c r="X82" s="204"/>
      <c r="Y82" s="204"/>
      <c r="Z82" s="204"/>
      <c r="AA82" s="204"/>
      <c r="AB82" s="204"/>
      <c r="AC82" s="204"/>
      <c r="AD82" s="18" t="s">
        <v>40</v>
      </c>
      <c r="AE82" s="259" t="s">
        <v>49</v>
      </c>
      <c r="AF82" s="260"/>
      <c r="AG82" s="260"/>
      <c r="AH82" s="260"/>
      <c r="AI82" s="260"/>
      <c r="AJ82" s="260"/>
      <c r="AK82" s="260"/>
      <c r="AL82" s="260"/>
      <c r="AM82" s="260"/>
      <c r="AN82" s="260"/>
      <c r="AO82" s="260"/>
      <c r="AP82" s="260"/>
      <c r="AQ82" s="261"/>
      <c r="AS82" s="298"/>
    </row>
    <row r="83" spans="2:46" ht="16.5" customHeight="1" x14ac:dyDescent="0.55000000000000004">
      <c r="B83" s="213"/>
      <c r="C83" s="158" t="s">
        <v>50</v>
      </c>
      <c r="D83" s="44"/>
      <c r="E83" s="44"/>
      <c r="F83" s="44"/>
      <c r="G83" s="44"/>
      <c r="H83" s="44"/>
      <c r="I83" s="51"/>
      <c r="J83" s="42" t="s">
        <v>51</v>
      </c>
      <c r="K83" s="43"/>
      <c r="L83" s="43"/>
      <c r="M83" s="238"/>
      <c r="N83" s="238"/>
      <c r="O83" s="238"/>
      <c r="P83" s="238"/>
      <c r="Q83" s="238"/>
      <c r="R83" s="238"/>
      <c r="S83" s="238"/>
      <c r="T83" s="238"/>
      <c r="U83" s="238"/>
      <c r="V83" s="238"/>
      <c r="W83" s="30" t="s">
        <v>28</v>
      </c>
      <c r="X83" s="196">
        <v>0</v>
      </c>
      <c r="Y83" s="184"/>
      <c r="Z83" s="184"/>
      <c r="AA83" s="184"/>
      <c r="AB83" s="184"/>
      <c r="AC83" s="184"/>
      <c r="AD83" s="41" t="s">
        <v>40</v>
      </c>
      <c r="AE83" s="11" t="str">
        <f>IF(OR(X83&gt;0,X84&gt;0,X85&gt;0),"証明となる書類（年金振込通知書等）","")</f>
        <v/>
      </c>
      <c r="AF83" s="12"/>
      <c r="AG83" s="12"/>
      <c r="AH83" s="12"/>
      <c r="AI83" s="12"/>
      <c r="AJ83" s="12"/>
      <c r="AK83" s="12"/>
      <c r="AL83" s="12"/>
      <c r="AM83" s="12"/>
      <c r="AN83" s="12"/>
      <c r="AO83" s="12"/>
      <c r="AP83" s="12"/>
      <c r="AQ83" s="66"/>
      <c r="AS83" s="59" t="str">
        <f>IF(X83="","金額を入力してください！",IF(AND(X83&gt;0,M83=""),"年金名を入力してください！",""))</f>
        <v/>
      </c>
    </row>
    <row r="84" spans="2:46" ht="16.5" customHeight="1" x14ac:dyDescent="0.55000000000000004">
      <c r="B84" s="213"/>
      <c r="C84" s="158" t="s">
        <v>52</v>
      </c>
      <c r="D84" s="44"/>
      <c r="E84" s="44"/>
      <c r="F84" s="44"/>
      <c r="G84" s="44"/>
      <c r="H84" s="44"/>
      <c r="I84" s="51"/>
      <c r="J84" s="42" t="s">
        <v>53</v>
      </c>
      <c r="K84" s="43"/>
      <c r="L84" s="43"/>
      <c r="M84" s="238"/>
      <c r="N84" s="238"/>
      <c r="O84" s="238"/>
      <c r="P84" s="238"/>
      <c r="Q84" s="238"/>
      <c r="R84" s="238"/>
      <c r="S84" s="238"/>
      <c r="T84" s="238"/>
      <c r="U84" s="238"/>
      <c r="V84" s="238"/>
      <c r="W84" s="30" t="s">
        <v>28</v>
      </c>
      <c r="X84" s="196">
        <v>0</v>
      </c>
      <c r="Y84" s="184"/>
      <c r="Z84" s="184"/>
      <c r="AA84" s="184"/>
      <c r="AB84" s="184"/>
      <c r="AC84" s="184"/>
      <c r="AD84" s="41" t="s">
        <v>40</v>
      </c>
      <c r="AE84" s="113" t="s">
        <v>54</v>
      </c>
      <c r="AF84" s="22"/>
      <c r="AG84" s="22"/>
      <c r="AH84" s="22"/>
      <c r="AI84" s="22"/>
      <c r="AJ84" s="22"/>
      <c r="AK84" s="22"/>
      <c r="AL84" s="22"/>
      <c r="AM84" s="22"/>
      <c r="AN84" s="22"/>
      <c r="AO84" s="22"/>
      <c r="AP84" s="22"/>
      <c r="AQ84" s="114"/>
      <c r="AS84" s="59" t="str">
        <f t="shared" ref="AS84:AS85" si="0">IF(X84="","金額を入力してください！",IF(AND(X84&gt;0,M84=""),"年金名を入力してください！",""))</f>
        <v/>
      </c>
    </row>
    <row r="85" spans="2:46" ht="16.5" customHeight="1" x14ac:dyDescent="0.55000000000000004">
      <c r="B85" s="213"/>
      <c r="C85" s="158" t="s">
        <v>55</v>
      </c>
      <c r="D85" s="44"/>
      <c r="E85" s="44"/>
      <c r="F85" s="44"/>
      <c r="G85" s="44"/>
      <c r="H85" s="44"/>
      <c r="I85" s="51"/>
      <c r="J85" s="96" t="s">
        <v>56</v>
      </c>
      <c r="K85" s="50"/>
      <c r="L85" s="50"/>
      <c r="M85" s="250"/>
      <c r="N85" s="250"/>
      <c r="O85" s="250"/>
      <c r="P85" s="250"/>
      <c r="Q85" s="250"/>
      <c r="R85" s="250"/>
      <c r="S85" s="250"/>
      <c r="T85" s="250"/>
      <c r="U85" s="250"/>
      <c r="V85" s="250"/>
      <c r="W85" s="98" t="s">
        <v>28</v>
      </c>
      <c r="X85" s="196">
        <v>0</v>
      </c>
      <c r="Y85" s="184"/>
      <c r="Z85" s="184"/>
      <c r="AA85" s="184"/>
      <c r="AB85" s="184"/>
      <c r="AC85" s="184"/>
      <c r="AD85" s="41" t="s">
        <v>40</v>
      </c>
      <c r="AE85" s="115" t="s">
        <v>57</v>
      </c>
      <c r="AF85" s="7"/>
      <c r="AG85" s="7"/>
      <c r="AH85" s="7"/>
      <c r="AI85" s="7"/>
      <c r="AJ85" s="7"/>
      <c r="AK85" s="7"/>
      <c r="AL85" s="7"/>
      <c r="AM85" s="7"/>
      <c r="AN85" s="7"/>
      <c r="AO85" s="7"/>
      <c r="AP85" s="7"/>
      <c r="AQ85" s="116"/>
      <c r="AS85" s="59" t="str">
        <f t="shared" si="0"/>
        <v/>
      </c>
    </row>
    <row r="86" spans="2:46" ht="16.5" customHeight="1" x14ac:dyDescent="0.55000000000000004">
      <c r="B86" s="213"/>
      <c r="C86" s="50" t="s">
        <v>58</v>
      </c>
      <c r="D86" s="50"/>
      <c r="E86" s="50"/>
      <c r="F86" s="50"/>
      <c r="G86" s="50"/>
      <c r="H86" s="50"/>
      <c r="I86" s="50"/>
      <c r="J86" s="50"/>
      <c r="K86" s="50"/>
      <c r="L86" s="50"/>
      <c r="M86" s="50"/>
      <c r="N86" s="50"/>
      <c r="O86" s="97"/>
      <c r="P86" s="97"/>
      <c r="Q86" s="97"/>
      <c r="R86" s="97"/>
      <c r="S86" s="97"/>
      <c r="T86" s="97"/>
      <c r="U86" s="97"/>
      <c r="V86" s="97"/>
      <c r="W86" s="98"/>
      <c r="X86" s="196">
        <v>0</v>
      </c>
      <c r="Y86" s="184"/>
      <c r="Z86" s="184"/>
      <c r="AA86" s="184"/>
      <c r="AB86" s="184"/>
      <c r="AC86" s="184"/>
      <c r="AD86" s="41" t="s">
        <v>40</v>
      </c>
      <c r="AE86" s="185" t="str">
        <f>IF(X86&gt;0,"確定申告書類一式","")</f>
        <v/>
      </c>
      <c r="AF86" s="186"/>
      <c r="AG86" s="186"/>
      <c r="AH86" s="186"/>
      <c r="AI86" s="186"/>
      <c r="AJ86" s="186"/>
      <c r="AK86" s="186"/>
      <c r="AL86" s="186"/>
      <c r="AM86" s="186"/>
      <c r="AN86" s="186"/>
      <c r="AO86" s="186"/>
      <c r="AP86" s="186"/>
      <c r="AQ86" s="187"/>
      <c r="AS86" s="59" t="str">
        <f>IF(X86="","金額を入力してください！","")</f>
        <v/>
      </c>
    </row>
    <row r="87" spans="2:46" ht="16.5" customHeight="1" x14ac:dyDescent="0.55000000000000004">
      <c r="B87" s="213"/>
      <c r="C87" s="43" t="s">
        <v>59</v>
      </c>
      <c r="D87" s="43"/>
      <c r="E87" s="43"/>
      <c r="F87" s="43"/>
      <c r="G87" s="43"/>
      <c r="H87" s="43"/>
      <c r="I87" s="43"/>
      <c r="J87" s="43"/>
      <c r="K87" s="43"/>
      <c r="L87" s="43"/>
      <c r="M87" s="43"/>
      <c r="N87" s="43"/>
      <c r="O87" s="29"/>
      <c r="P87" s="29"/>
      <c r="Q87" s="29"/>
      <c r="R87" s="29"/>
      <c r="S87" s="29"/>
      <c r="T87" s="29"/>
      <c r="U87" s="29"/>
      <c r="V87" s="29"/>
      <c r="W87" s="30"/>
      <c r="X87" s="196">
        <v>0</v>
      </c>
      <c r="Y87" s="184"/>
      <c r="Z87" s="184"/>
      <c r="AA87" s="184"/>
      <c r="AB87" s="184"/>
      <c r="AC87" s="184"/>
      <c r="AD87" s="41" t="s">
        <v>40</v>
      </c>
      <c r="AE87" s="185" t="str">
        <f>IF(X87&gt;0,"証明となる書類","")</f>
        <v/>
      </c>
      <c r="AF87" s="186"/>
      <c r="AG87" s="186"/>
      <c r="AH87" s="186"/>
      <c r="AI87" s="186"/>
      <c r="AJ87" s="186"/>
      <c r="AK87" s="186"/>
      <c r="AL87" s="186"/>
      <c r="AM87" s="186"/>
      <c r="AN87" s="186"/>
      <c r="AO87" s="186"/>
      <c r="AP87" s="186"/>
      <c r="AQ87" s="187"/>
      <c r="AS87" s="59" t="str">
        <f>IF(X87="","金額を入力してください！","")</f>
        <v/>
      </c>
      <c r="AT87" s="108"/>
    </row>
    <row r="88" spans="2:46" ht="16.5" customHeight="1" x14ac:dyDescent="0.55000000000000004">
      <c r="B88" s="213"/>
      <c r="C88" s="158" t="s">
        <v>60</v>
      </c>
      <c r="D88" s="44"/>
      <c r="E88" s="44"/>
      <c r="F88" s="44"/>
      <c r="G88" s="44"/>
      <c r="H88" s="44"/>
      <c r="I88" s="51"/>
      <c r="J88" s="95" t="s">
        <v>61</v>
      </c>
      <c r="K88" s="48"/>
      <c r="L88" s="48"/>
      <c r="M88" s="48"/>
      <c r="N88" s="48"/>
      <c r="O88" s="49"/>
      <c r="P88" s="49"/>
      <c r="Q88" s="49"/>
      <c r="R88" s="49"/>
      <c r="S88" s="49"/>
      <c r="T88" s="49"/>
      <c r="U88" s="49"/>
      <c r="V88" s="49"/>
      <c r="W88" s="49"/>
      <c r="X88" s="196">
        <v>0</v>
      </c>
      <c r="Y88" s="184"/>
      <c r="Z88" s="184"/>
      <c r="AA88" s="184"/>
      <c r="AB88" s="184"/>
      <c r="AC88" s="184"/>
      <c r="AD88" s="41" t="s">
        <v>40</v>
      </c>
      <c r="AE88" s="185"/>
      <c r="AF88" s="186"/>
      <c r="AG88" s="186"/>
      <c r="AH88" s="186"/>
      <c r="AI88" s="186"/>
      <c r="AJ88" s="186"/>
      <c r="AK88" s="186"/>
      <c r="AL88" s="186"/>
      <c r="AM88" s="186"/>
      <c r="AN88" s="186"/>
      <c r="AO88" s="186"/>
      <c r="AP88" s="186"/>
      <c r="AQ88" s="187"/>
      <c r="AS88" s="59" t="str">
        <f t="shared" ref="AS88:AS93" si="1">IF(X88="","金額を入力してください！","")</f>
        <v/>
      </c>
    </row>
    <row r="89" spans="2:46" ht="16.5" customHeight="1" x14ac:dyDescent="0.55000000000000004">
      <c r="B89" s="213"/>
      <c r="C89" s="48"/>
      <c r="D89" s="48"/>
      <c r="E89" s="48"/>
      <c r="F89" s="48"/>
      <c r="G89" s="48"/>
      <c r="H89" s="48"/>
      <c r="I89" s="52"/>
      <c r="J89" s="96" t="s">
        <v>62</v>
      </c>
      <c r="K89" s="50"/>
      <c r="L89" s="50"/>
      <c r="M89" s="50"/>
      <c r="N89" s="50"/>
      <c r="O89" s="97"/>
      <c r="P89" s="97"/>
      <c r="Q89" s="97"/>
      <c r="R89" s="97"/>
      <c r="S89" s="97"/>
      <c r="T89" s="97"/>
      <c r="U89" s="97"/>
      <c r="V89" s="97"/>
      <c r="W89" s="97"/>
      <c r="X89" s="196">
        <v>0</v>
      </c>
      <c r="Y89" s="184"/>
      <c r="Z89" s="184"/>
      <c r="AA89" s="184"/>
      <c r="AB89" s="184"/>
      <c r="AC89" s="184"/>
      <c r="AD89" s="41" t="s">
        <v>40</v>
      </c>
      <c r="AE89" s="185"/>
      <c r="AF89" s="186"/>
      <c r="AG89" s="186"/>
      <c r="AH89" s="186"/>
      <c r="AI89" s="186"/>
      <c r="AJ89" s="186"/>
      <c r="AK89" s="186"/>
      <c r="AL89" s="186"/>
      <c r="AM89" s="186"/>
      <c r="AN89" s="186"/>
      <c r="AO89" s="186"/>
      <c r="AP89" s="186"/>
      <c r="AQ89" s="187"/>
      <c r="AS89" s="59" t="str">
        <f t="shared" si="1"/>
        <v/>
      </c>
    </row>
    <row r="90" spans="2:46" ht="16.5" customHeight="1" x14ac:dyDescent="0.55000000000000004">
      <c r="B90" s="213"/>
      <c r="C90" s="50" t="s">
        <v>63</v>
      </c>
      <c r="D90" s="44"/>
      <c r="E90" s="44"/>
      <c r="F90" s="44"/>
      <c r="G90" s="44"/>
      <c r="H90" s="44"/>
      <c r="I90" s="44"/>
      <c r="J90" s="96" t="s">
        <v>64</v>
      </c>
      <c r="K90" s="50"/>
      <c r="L90" s="50"/>
      <c r="M90" s="50"/>
      <c r="N90" s="50"/>
      <c r="O90" s="97"/>
      <c r="P90" s="97"/>
      <c r="Q90" s="97"/>
      <c r="R90" s="97"/>
      <c r="S90" s="97"/>
      <c r="T90" s="97"/>
      <c r="U90" s="97"/>
      <c r="V90" s="97"/>
      <c r="W90" s="98"/>
      <c r="X90" s="196">
        <v>0</v>
      </c>
      <c r="Y90" s="184"/>
      <c r="Z90" s="184"/>
      <c r="AA90" s="184"/>
      <c r="AB90" s="184"/>
      <c r="AC90" s="184"/>
      <c r="AD90" s="41" t="s">
        <v>40</v>
      </c>
      <c r="AE90" s="185"/>
      <c r="AF90" s="186"/>
      <c r="AG90" s="186"/>
      <c r="AH90" s="186"/>
      <c r="AI90" s="186"/>
      <c r="AJ90" s="186"/>
      <c r="AK90" s="186"/>
      <c r="AL90" s="186"/>
      <c r="AM90" s="186"/>
      <c r="AN90" s="186"/>
      <c r="AO90" s="186"/>
      <c r="AP90" s="186"/>
      <c r="AQ90" s="187"/>
      <c r="AS90" s="59" t="str">
        <f t="shared" si="1"/>
        <v/>
      </c>
    </row>
    <row r="91" spans="2:46" ht="16.5" customHeight="1" x14ac:dyDescent="0.55000000000000004">
      <c r="B91" s="213"/>
      <c r="C91" s="158"/>
      <c r="D91" s="44"/>
      <c r="E91" s="44"/>
      <c r="F91" s="44"/>
      <c r="G91" s="44"/>
      <c r="H91" s="44"/>
      <c r="I91" s="44"/>
      <c r="J91" s="42" t="s">
        <v>65</v>
      </c>
      <c r="K91" s="50"/>
      <c r="L91" s="50"/>
      <c r="M91" s="50"/>
      <c r="N91" s="50"/>
      <c r="O91" s="97"/>
      <c r="P91" s="97"/>
      <c r="Q91" s="97"/>
      <c r="R91" s="97"/>
      <c r="S91" s="97"/>
      <c r="T91" s="97"/>
      <c r="U91" s="97"/>
      <c r="V91" s="97"/>
      <c r="W91" s="98"/>
      <c r="X91" s="196">
        <v>0</v>
      </c>
      <c r="Y91" s="184"/>
      <c r="Z91" s="184"/>
      <c r="AA91" s="184"/>
      <c r="AB91" s="184"/>
      <c r="AC91" s="184"/>
      <c r="AD91" s="41" t="s">
        <v>40</v>
      </c>
      <c r="AE91" s="185"/>
      <c r="AF91" s="186"/>
      <c r="AG91" s="186"/>
      <c r="AH91" s="186"/>
      <c r="AI91" s="186"/>
      <c r="AJ91" s="186"/>
      <c r="AK91" s="186"/>
      <c r="AL91" s="186"/>
      <c r="AM91" s="186"/>
      <c r="AN91" s="186"/>
      <c r="AO91" s="186"/>
      <c r="AP91" s="186"/>
      <c r="AQ91" s="187"/>
      <c r="AS91" s="59" t="str">
        <f t="shared" si="1"/>
        <v/>
      </c>
      <c r="AT91" s="109"/>
    </row>
    <row r="92" spans="2:46" ht="16.5" customHeight="1" x14ac:dyDescent="0.55000000000000004">
      <c r="B92" s="213"/>
      <c r="C92" s="158"/>
      <c r="D92" s="44"/>
      <c r="E92" s="44"/>
      <c r="F92" s="44"/>
      <c r="G92" s="44"/>
      <c r="H92" s="44"/>
      <c r="I92" s="44"/>
      <c r="J92" s="96" t="s">
        <v>66</v>
      </c>
      <c r="K92" s="50"/>
      <c r="L92" s="50"/>
      <c r="M92" s="50"/>
      <c r="N92" s="50"/>
      <c r="O92" s="97"/>
      <c r="P92" s="97"/>
      <c r="Q92" s="97"/>
      <c r="R92" s="97"/>
      <c r="S92" s="97"/>
      <c r="T92" s="97"/>
      <c r="U92" s="97"/>
      <c r="V92" s="97"/>
      <c r="W92" s="98"/>
      <c r="X92" s="196">
        <v>0</v>
      </c>
      <c r="Y92" s="184"/>
      <c r="Z92" s="184"/>
      <c r="AA92" s="184"/>
      <c r="AB92" s="184"/>
      <c r="AC92" s="184"/>
      <c r="AD92" s="41" t="s">
        <v>40</v>
      </c>
      <c r="AE92" s="185"/>
      <c r="AF92" s="186"/>
      <c r="AG92" s="186"/>
      <c r="AH92" s="186"/>
      <c r="AI92" s="186"/>
      <c r="AJ92" s="186"/>
      <c r="AK92" s="186"/>
      <c r="AL92" s="186"/>
      <c r="AM92" s="186"/>
      <c r="AN92" s="186"/>
      <c r="AO92" s="186"/>
      <c r="AP92" s="186"/>
      <c r="AQ92" s="187"/>
      <c r="AS92" s="59" t="str">
        <f t="shared" si="1"/>
        <v/>
      </c>
    </row>
    <row r="93" spans="2:46" ht="16.5" customHeight="1" x14ac:dyDescent="0.55000000000000004">
      <c r="B93" s="213"/>
      <c r="C93" s="43" t="s">
        <v>67</v>
      </c>
      <c r="D93" s="43"/>
      <c r="E93" s="43"/>
      <c r="F93" s="43"/>
      <c r="G93" s="43"/>
      <c r="H93" s="43"/>
      <c r="I93" s="43"/>
      <c r="J93" s="43"/>
      <c r="K93" s="43"/>
      <c r="L93" s="43"/>
      <c r="M93" s="43"/>
      <c r="N93" s="43"/>
      <c r="O93" s="29"/>
      <c r="P93" s="29"/>
      <c r="Q93" s="29"/>
      <c r="R93" s="29"/>
      <c r="S93" s="29"/>
      <c r="T93" s="29"/>
      <c r="U93" s="29"/>
      <c r="V93" s="29"/>
      <c r="W93" s="30"/>
      <c r="X93" s="196">
        <v>0</v>
      </c>
      <c r="Y93" s="184"/>
      <c r="Z93" s="184"/>
      <c r="AA93" s="184"/>
      <c r="AB93" s="184"/>
      <c r="AC93" s="184"/>
      <c r="AD93" s="41" t="s">
        <v>40</v>
      </c>
      <c r="AE93" s="185" t="str">
        <f>IF(X93&gt;0,"証明となる書類（株の年間取引明細書等）","")</f>
        <v/>
      </c>
      <c r="AF93" s="186"/>
      <c r="AG93" s="186"/>
      <c r="AH93" s="186"/>
      <c r="AI93" s="186"/>
      <c r="AJ93" s="186"/>
      <c r="AK93" s="186"/>
      <c r="AL93" s="186"/>
      <c r="AM93" s="186"/>
      <c r="AN93" s="186"/>
      <c r="AO93" s="186"/>
      <c r="AP93" s="186"/>
      <c r="AQ93" s="187"/>
      <c r="AS93" s="59" t="str">
        <f t="shared" si="1"/>
        <v/>
      </c>
    </row>
    <row r="94" spans="2:46" ht="16.5" customHeight="1" x14ac:dyDescent="0.55000000000000004">
      <c r="B94" s="213"/>
      <c r="C94" s="48" t="s">
        <v>68</v>
      </c>
      <c r="D94" s="48"/>
      <c r="E94" s="48"/>
      <c r="F94" s="48"/>
      <c r="G94" s="48" t="s">
        <v>23</v>
      </c>
      <c r="H94" s="238"/>
      <c r="I94" s="238"/>
      <c r="J94" s="238"/>
      <c r="K94" s="238"/>
      <c r="L94" s="238"/>
      <c r="M94" s="238"/>
      <c r="N94" s="238"/>
      <c r="O94" s="238"/>
      <c r="P94" s="238"/>
      <c r="Q94" s="238"/>
      <c r="R94" s="238"/>
      <c r="S94" s="238"/>
      <c r="T94" s="238"/>
      <c r="U94" s="238"/>
      <c r="V94" s="238"/>
      <c r="W94" s="30" t="s">
        <v>28</v>
      </c>
      <c r="X94" s="196">
        <v>0</v>
      </c>
      <c r="Y94" s="184"/>
      <c r="Z94" s="184"/>
      <c r="AA94" s="184"/>
      <c r="AB94" s="184"/>
      <c r="AC94" s="184"/>
      <c r="AD94" s="41" t="s">
        <v>40</v>
      </c>
      <c r="AE94" s="185" t="str">
        <f>IF(X94&gt;0,"証明となる書類","")</f>
        <v/>
      </c>
      <c r="AF94" s="186"/>
      <c r="AG94" s="186"/>
      <c r="AH94" s="186"/>
      <c r="AI94" s="186"/>
      <c r="AJ94" s="186"/>
      <c r="AK94" s="186"/>
      <c r="AL94" s="186"/>
      <c r="AM94" s="186"/>
      <c r="AN94" s="186"/>
      <c r="AO94" s="186"/>
      <c r="AP94" s="186"/>
      <c r="AQ94" s="187"/>
      <c r="AS94" s="59" t="str">
        <f>IF(AND(X94&gt;0,H94=""),"収入の内容を記入してください！",IF(X94="","金額を入力してください！",""))</f>
        <v/>
      </c>
    </row>
    <row r="95" spans="2:46" ht="16.5" customHeight="1" thickBot="1" x14ac:dyDescent="0.6">
      <c r="B95" s="213"/>
      <c r="C95" s="43" t="s">
        <v>69</v>
      </c>
      <c r="D95" s="43"/>
      <c r="E95" s="43"/>
      <c r="F95" s="43"/>
      <c r="G95" s="43"/>
      <c r="H95" s="43"/>
      <c r="I95" s="43"/>
      <c r="J95" s="43"/>
      <c r="K95" s="43"/>
      <c r="L95" s="43"/>
      <c r="M95" s="43"/>
      <c r="N95" s="43"/>
      <c r="O95" s="29"/>
      <c r="P95" s="29"/>
      <c r="Q95" s="29"/>
      <c r="R95" s="29"/>
      <c r="S95" s="29"/>
      <c r="T95" s="29"/>
      <c r="U95" s="29"/>
      <c r="V95" s="29"/>
      <c r="W95" s="30"/>
      <c r="X95" s="264">
        <f>SUM(X81:AC94)</f>
        <v>0</v>
      </c>
      <c r="Y95" s="265"/>
      <c r="Z95" s="265"/>
      <c r="AA95" s="265"/>
      <c r="AB95" s="265"/>
      <c r="AC95" s="265"/>
      <c r="AD95" s="30" t="s">
        <v>40</v>
      </c>
      <c r="AE95" s="27"/>
      <c r="AF95" s="29"/>
      <c r="AG95" s="29"/>
      <c r="AH95" s="29"/>
      <c r="AI95" s="29"/>
      <c r="AJ95" s="29"/>
      <c r="AK95" s="29"/>
      <c r="AL95" s="29"/>
      <c r="AM95" s="29"/>
      <c r="AN95" s="29"/>
      <c r="AO95" s="29"/>
      <c r="AP95" s="29"/>
      <c r="AQ95" s="64"/>
      <c r="AS95" s="38"/>
      <c r="AT95" s="108"/>
    </row>
    <row r="96" spans="2:46" ht="16.5" customHeight="1" x14ac:dyDescent="0.55000000000000004">
      <c r="B96" s="213"/>
      <c r="C96" s="79" t="s">
        <v>70</v>
      </c>
      <c r="D96" s="79"/>
      <c r="E96" s="79"/>
      <c r="F96" s="79"/>
      <c r="G96" s="79"/>
      <c r="H96" s="79"/>
      <c r="I96" s="79"/>
      <c r="J96" s="79"/>
      <c r="K96" s="79"/>
      <c r="L96" s="79"/>
      <c r="M96" s="79"/>
      <c r="N96" s="79"/>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2"/>
      <c r="AS96" s="38"/>
    </row>
    <row r="97" spans="2:54" ht="16.5" customHeight="1" x14ac:dyDescent="0.55000000000000004">
      <c r="B97" s="213"/>
      <c r="C97" s="159"/>
      <c r="D97" s="106"/>
      <c r="E97" s="106"/>
      <c r="F97" s="106" t="s">
        <v>71</v>
      </c>
      <c r="G97" s="106"/>
      <c r="H97" s="106"/>
      <c r="I97" s="106"/>
      <c r="J97" s="106"/>
      <c r="K97" s="106"/>
      <c r="L97" s="106"/>
      <c r="M97" s="106"/>
      <c r="N97" s="106"/>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63"/>
      <c r="AS97" s="38"/>
      <c r="AT97" s="109"/>
    </row>
    <row r="98" spans="2:54" ht="14" customHeight="1" x14ac:dyDescent="0.55000000000000004">
      <c r="B98" s="213"/>
      <c r="C98" s="160"/>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86"/>
      <c r="AS98" s="38"/>
    </row>
    <row r="99" spans="2:54" ht="14" customHeight="1" thickBot="1" x14ac:dyDescent="0.6">
      <c r="B99" s="213"/>
      <c r="C99" s="161"/>
      <c r="D99" s="249"/>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112"/>
      <c r="AS99" s="38"/>
    </row>
    <row r="100" spans="2:54" s="22" customFormat="1" ht="16.5" customHeight="1" x14ac:dyDescent="0.55000000000000004">
      <c r="B100" s="213"/>
      <c r="C100" s="45" t="s">
        <v>72</v>
      </c>
      <c r="D100" s="45"/>
      <c r="E100" s="45"/>
      <c r="F100" s="45"/>
      <c r="G100" s="45"/>
      <c r="H100" s="45"/>
      <c r="I100" s="45"/>
      <c r="J100" s="45"/>
      <c r="K100" s="45"/>
      <c r="L100" s="45"/>
      <c r="M100" s="45"/>
      <c r="N100" s="45"/>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65"/>
      <c r="AR100" s="10"/>
      <c r="AS100" s="38"/>
      <c r="AT100" s="107"/>
      <c r="AU100" s="107"/>
      <c r="AV100" s="107"/>
      <c r="AW100" s="107"/>
      <c r="AX100" s="107"/>
      <c r="AY100" s="107"/>
      <c r="AZ100" s="107"/>
      <c r="BA100" s="107"/>
      <c r="BB100" s="107"/>
    </row>
    <row r="101" spans="2:54" s="22" customFormat="1" ht="16.5" customHeight="1" x14ac:dyDescent="0.55000000000000004">
      <c r="B101" s="213"/>
      <c r="C101" s="266" t="s">
        <v>44</v>
      </c>
      <c r="D101" s="266"/>
      <c r="E101" s="266"/>
      <c r="F101" s="266"/>
      <c r="G101" s="266"/>
      <c r="H101" s="266"/>
      <c r="I101" s="266"/>
      <c r="J101" s="266"/>
      <c r="K101" s="266"/>
      <c r="L101" s="266"/>
      <c r="M101" s="266"/>
      <c r="N101" s="266"/>
      <c r="O101" s="266"/>
      <c r="P101" s="266"/>
      <c r="Q101" s="266"/>
      <c r="R101" s="266"/>
      <c r="S101" s="266"/>
      <c r="T101" s="266"/>
      <c r="U101" s="266"/>
      <c r="V101" s="266"/>
      <c r="W101" s="267"/>
      <c r="X101" s="197" t="s">
        <v>45</v>
      </c>
      <c r="Y101" s="197"/>
      <c r="Z101" s="197"/>
      <c r="AA101" s="197"/>
      <c r="AB101" s="197"/>
      <c r="AC101" s="197"/>
      <c r="AD101" s="197"/>
      <c r="AE101" s="197" t="s">
        <v>46</v>
      </c>
      <c r="AF101" s="197"/>
      <c r="AG101" s="197"/>
      <c r="AH101" s="197"/>
      <c r="AI101" s="197"/>
      <c r="AJ101" s="197"/>
      <c r="AK101" s="197"/>
      <c r="AL101" s="197"/>
      <c r="AM101" s="197"/>
      <c r="AN101" s="197"/>
      <c r="AO101" s="197"/>
      <c r="AP101" s="197"/>
      <c r="AQ101" s="198"/>
      <c r="AR101" s="10"/>
      <c r="AS101" s="38"/>
      <c r="AT101" s="110"/>
      <c r="AU101" s="107"/>
      <c r="AV101" s="107"/>
      <c r="AW101" s="107"/>
      <c r="AX101" s="107"/>
      <c r="AY101" s="107"/>
      <c r="AZ101" s="107"/>
      <c r="BA101" s="107"/>
      <c r="BB101" s="107"/>
    </row>
    <row r="102" spans="2:54" ht="16.5" customHeight="1" x14ac:dyDescent="0.55000000000000004">
      <c r="B102" s="213"/>
      <c r="C102" s="56" t="s">
        <v>47</v>
      </c>
      <c r="D102" s="56"/>
      <c r="E102" s="56"/>
      <c r="F102" s="56"/>
      <c r="G102" s="56"/>
      <c r="H102" s="56"/>
      <c r="I102" s="56"/>
      <c r="J102" s="56"/>
      <c r="K102" s="56"/>
      <c r="L102" s="56"/>
      <c r="M102" s="56"/>
      <c r="N102" s="56"/>
      <c r="O102" s="56"/>
      <c r="P102" s="56"/>
      <c r="Q102" s="56"/>
      <c r="R102" s="56"/>
      <c r="S102" s="56"/>
      <c r="T102" s="56"/>
      <c r="U102" s="56"/>
      <c r="V102" s="56"/>
      <c r="W102" s="100"/>
      <c r="X102" s="199">
        <v>0</v>
      </c>
      <c r="Y102" s="200"/>
      <c r="Z102" s="200"/>
      <c r="AA102" s="200"/>
      <c r="AB102" s="200"/>
      <c r="AC102" s="200"/>
      <c r="AD102" s="13"/>
      <c r="AE102" s="253" t="str">
        <f>IF(X102&gt;0,"直近3ヵ月分の給与明細＋直近1回分の賞与明細","")</f>
        <v/>
      </c>
      <c r="AF102" s="254"/>
      <c r="AG102" s="254"/>
      <c r="AH102" s="254"/>
      <c r="AI102" s="254"/>
      <c r="AJ102" s="254"/>
      <c r="AK102" s="254"/>
      <c r="AL102" s="254"/>
      <c r="AM102" s="254"/>
      <c r="AN102" s="254"/>
      <c r="AO102" s="254"/>
      <c r="AP102" s="254"/>
      <c r="AQ102" s="255"/>
      <c r="AS102" s="262"/>
    </row>
    <row r="103" spans="2:54" ht="16.5" customHeight="1" x14ac:dyDescent="0.55000000000000004">
      <c r="B103" s="213"/>
      <c r="C103" s="162"/>
      <c r="D103" s="53"/>
      <c r="E103" s="53"/>
      <c r="F103" s="53"/>
      <c r="G103" s="53"/>
      <c r="H103" s="53"/>
      <c r="I103" s="53"/>
      <c r="J103" s="53"/>
      <c r="K103" s="53"/>
      <c r="L103" s="53"/>
      <c r="M103" s="53"/>
      <c r="N103" s="53"/>
      <c r="O103" s="53"/>
      <c r="P103" s="53"/>
      <c r="Q103" s="53"/>
      <c r="R103" s="53"/>
      <c r="S103" s="53"/>
      <c r="T103" s="53"/>
      <c r="U103" s="53"/>
      <c r="V103" s="53"/>
      <c r="W103" s="57"/>
      <c r="X103" s="201"/>
      <c r="Y103" s="202"/>
      <c r="Z103" s="202"/>
      <c r="AA103" s="202"/>
      <c r="AB103" s="202"/>
      <c r="AC103" s="202"/>
      <c r="AD103" s="15"/>
      <c r="AE103" s="205" t="str">
        <f>IF(X102&gt;0,"1～5月申請　⇒　前年の源泉徴収票（写）","")</f>
        <v/>
      </c>
      <c r="AF103" s="206"/>
      <c r="AG103" s="206"/>
      <c r="AH103" s="206"/>
      <c r="AI103" s="206"/>
      <c r="AJ103" s="206"/>
      <c r="AK103" s="206"/>
      <c r="AL103" s="206"/>
      <c r="AM103" s="206"/>
      <c r="AN103" s="206"/>
      <c r="AO103" s="206"/>
      <c r="AP103" s="206"/>
      <c r="AQ103" s="207"/>
      <c r="AS103" s="262"/>
      <c r="AT103" s="109"/>
    </row>
    <row r="104" spans="2:54" ht="16.5" customHeight="1" x14ac:dyDescent="0.55000000000000004">
      <c r="B104" s="213"/>
      <c r="C104" s="54"/>
      <c r="D104" s="54"/>
      <c r="E104" s="54"/>
      <c r="F104" s="54"/>
      <c r="G104" s="54"/>
      <c r="H104" s="54"/>
      <c r="I104" s="54"/>
      <c r="J104" s="54"/>
      <c r="K104" s="54"/>
      <c r="L104" s="54"/>
      <c r="M104" s="54"/>
      <c r="N104" s="54"/>
      <c r="O104" s="54"/>
      <c r="P104" s="54"/>
      <c r="Q104" s="54"/>
      <c r="R104" s="54"/>
      <c r="S104" s="54"/>
      <c r="T104" s="54"/>
      <c r="U104" s="54"/>
      <c r="V104" s="54"/>
      <c r="W104" s="58"/>
      <c r="X104" s="203"/>
      <c r="Y104" s="204"/>
      <c r="Z104" s="204"/>
      <c r="AA104" s="204"/>
      <c r="AB104" s="204"/>
      <c r="AC104" s="204"/>
      <c r="AD104" s="18" t="s">
        <v>40</v>
      </c>
      <c r="AE104" s="259" t="str">
        <f>IF(X102&gt;0,"6～12月申請　⇒　所得証明書（原本）","")</f>
        <v/>
      </c>
      <c r="AF104" s="260"/>
      <c r="AG104" s="260"/>
      <c r="AH104" s="260"/>
      <c r="AI104" s="260"/>
      <c r="AJ104" s="260"/>
      <c r="AK104" s="260"/>
      <c r="AL104" s="260"/>
      <c r="AM104" s="260"/>
      <c r="AN104" s="260"/>
      <c r="AO104" s="260"/>
      <c r="AP104" s="260"/>
      <c r="AQ104" s="261"/>
      <c r="AS104" s="262"/>
    </row>
    <row r="105" spans="2:54" ht="16.5" customHeight="1" x14ac:dyDescent="0.55000000000000004">
      <c r="B105" s="213"/>
      <c r="C105" s="162" t="s">
        <v>50</v>
      </c>
      <c r="D105" s="53"/>
      <c r="E105" s="53"/>
      <c r="F105" s="53"/>
      <c r="G105" s="53"/>
      <c r="H105" s="53"/>
      <c r="I105" s="57"/>
      <c r="J105" s="35" t="s">
        <v>51</v>
      </c>
      <c r="K105" s="45"/>
      <c r="L105" s="45"/>
      <c r="M105" s="188"/>
      <c r="N105" s="188"/>
      <c r="O105" s="188"/>
      <c r="P105" s="188"/>
      <c r="Q105" s="188"/>
      <c r="R105" s="188"/>
      <c r="S105" s="188"/>
      <c r="T105" s="188"/>
      <c r="U105" s="188"/>
      <c r="V105" s="188"/>
      <c r="W105" s="47" t="s">
        <v>28</v>
      </c>
      <c r="X105" s="196">
        <v>0</v>
      </c>
      <c r="Y105" s="184"/>
      <c r="Z105" s="184"/>
      <c r="AA105" s="184"/>
      <c r="AB105" s="184"/>
      <c r="AC105" s="184"/>
      <c r="AD105" s="41" t="s">
        <v>40</v>
      </c>
      <c r="AE105" s="11" t="str">
        <f>IF(OR(X105&gt;0,X106&gt;0,X107&gt;0),"証明となる書類（年金振込通知書等）","")</f>
        <v/>
      </c>
      <c r="AF105" s="12"/>
      <c r="AG105" s="12"/>
      <c r="AH105" s="12"/>
      <c r="AI105" s="12"/>
      <c r="AJ105" s="12"/>
      <c r="AK105" s="12"/>
      <c r="AL105" s="12"/>
      <c r="AM105" s="12"/>
      <c r="AN105" s="12"/>
      <c r="AO105" s="12"/>
      <c r="AP105" s="12"/>
      <c r="AQ105" s="66"/>
      <c r="AS105" s="59" t="str">
        <f>IF(X105="","金額を入力してください！",IF(AND(X105&gt;0,M105=""),"年金名を入力してください！",""))</f>
        <v/>
      </c>
    </row>
    <row r="106" spans="2:54" ht="16.5" customHeight="1" x14ac:dyDescent="0.55000000000000004">
      <c r="B106" s="213"/>
      <c r="C106" s="162" t="s">
        <v>52</v>
      </c>
      <c r="D106" s="53"/>
      <c r="E106" s="53"/>
      <c r="F106" s="53"/>
      <c r="G106" s="53"/>
      <c r="H106" s="53"/>
      <c r="I106" s="57"/>
      <c r="J106" s="35" t="s">
        <v>53</v>
      </c>
      <c r="K106" s="45"/>
      <c r="L106" s="45"/>
      <c r="M106" s="188"/>
      <c r="N106" s="188"/>
      <c r="O106" s="188"/>
      <c r="P106" s="188"/>
      <c r="Q106" s="188"/>
      <c r="R106" s="188"/>
      <c r="S106" s="188"/>
      <c r="T106" s="188"/>
      <c r="U106" s="188"/>
      <c r="V106" s="188"/>
      <c r="W106" s="47" t="s">
        <v>28</v>
      </c>
      <c r="X106" s="196">
        <v>0</v>
      </c>
      <c r="Y106" s="184"/>
      <c r="Z106" s="184"/>
      <c r="AA106" s="184"/>
      <c r="AB106" s="184"/>
      <c r="AC106" s="184"/>
      <c r="AD106" s="41" t="s">
        <v>40</v>
      </c>
      <c r="AE106" s="113" t="s">
        <v>54</v>
      </c>
      <c r="AF106" s="22"/>
      <c r="AG106" s="22"/>
      <c r="AH106" s="22"/>
      <c r="AI106" s="22"/>
      <c r="AJ106" s="22"/>
      <c r="AK106" s="22"/>
      <c r="AL106" s="22"/>
      <c r="AM106" s="22"/>
      <c r="AN106" s="22"/>
      <c r="AO106" s="22"/>
      <c r="AP106" s="22"/>
      <c r="AQ106" s="114"/>
      <c r="AS106" s="59" t="str">
        <f t="shared" ref="AS106:AS107" si="2">IF(X106="","金額を入力してください！",IF(AND(X106&gt;0,M106=""),"年金名を入力してください！",""))</f>
        <v/>
      </c>
    </row>
    <row r="107" spans="2:54" ht="16.5" customHeight="1" x14ac:dyDescent="0.55000000000000004">
      <c r="B107" s="213"/>
      <c r="C107" s="162" t="s">
        <v>55</v>
      </c>
      <c r="D107" s="53"/>
      <c r="E107" s="53"/>
      <c r="F107" s="53"/>
      <c r="G107" s="53"/>
      <c r="H107" s="53"/>
      <c r="I107" s="57"/>
      <c r="J107" s="101" t="s">
        <v>56</v>
      </c>
      <c r="K107" s="56"/>
      <c r="L107" s="56"/>
      <c r="M107" s="219"/>
      <c r="N107" s="219"/>
      <c r="O107" s="219"/>
      <c r="P107" s="219"/>
      <c r="Q107" s="219"/>
      <c r="R107" s="219"/>
      <c r="S107" s="219"/>
      <c r="T107" s="219"/>
      <c r="U107" s="219"/>
      <c r="V107" s="219"/>
      <c r="W107" s="102" t="s">
        <v>28</v>
      </c>
      <c r="X107" s="196">
        <v>0</v>
      </c>
      <c r="Y107" s="184"/>
      <c r="Z107" s="184"/>
      <c r="AA107" s="184"/>
      <c r="AB107" s="184"/>
      <c r="AC107" s="184"/>
      <c r="AD107" s="41" t="s">
        <v>40</v>
      </c>
      <c r="AE107" s="115" t="s">
        <v>73</v>
      </c>
      <c r="AF107" s="7"/>
      <c r="AG107" s="7"/>
      <c r="AH107" s="7"/>
      <c r="AI107" s="7"/>
      <c r="AJ107" s="7"/>
      <c r="AK107" s="7"/>
      <c r="AL107" s="7"/>
      <c r="AM107" s="7"/>
      <c r="AN107" s="7"/>
      <c r="AO107" s="7"/>
      <c r="AP107" s="7"/>
      <c r="AQ107" s="116"/>
      <c r="AS107" s="59" t="str">
        <f t="shared" si="2"/>
        <v/>
      </c>
    </row>
    <row r="108" spans="2:54" ht="16.5" customHeight="1" x14ac:dyDescent="0.55000000000000004">
      <c r="B108" s="213"/>
      <c r="C108" s="56" t="s">
        <v>58</v>
      </c>
      <c r="D108" s="56"/>
      <c r="E108" s="56"/>
      <c r="F108" s="56"/>
      <c r="G108" s="56"/>
      <c r="H108" s="56"/>
      <c r="I108" s="56"/>
      <c r="J108" s="56"/>
      <c r="K108" s="56"/>
      <c r="L108" s="56"/>
      <c r="M108" s="56"/>
      <c r="N108" s="56"/>
      <c r="O108" s="103"/>
      <c r="P108" s="103"/>
      <c r="Q108" s="103"/>
      <c r="R108" s="103"/>
      <c r="S108" s="103"/>
      <c r="T108" s="103"/>
      <c r="U108" s="103"/>
      <c r="V108" s="103"/>
      <c r="W108" s="102"/>
      <c r="X108" s="184">
        <v>0</v>
      </c>
      <c r="Y108" s="184"/>
      <c r="Z108" s="184"/>
      <c r="AA108" s="184"/>
      <c r="AB108" s="184"/>
      <c r="AC108" s="184"/>
      <c r="AD108" s="41" t="s">
        <v>40</v>
      </c>
      <c r="AE108" s="185" t="str">
        <f>IF(X108&gt;0,"確定申告書類一式","")</f>
        <v/>
      </c>
      <c r="AF108" s="186"/>
      <c r="AG108" s="186"/>
      <c r="AH108" s="186"/>
      <c r="AI108" s="186"/>
      <c r="AJ108" s="186"/>
      <c r="AK108" s="186"/>
      <c r="AL108" s="186"/>
      <c r="AM108" s="186"/>
      <c r="AN108" s="186"/>
      <c r="AO108" s="186"/>
      <c r="AP108" s="186"/>
      <c r="AQ108" s="187"/>
      <c r="AS108" s="59" t="str">
        <f>IF(X108="","金額を入力してください！","")</f>
        <v/>
      </c>
    </row>
    <row r="109" spans="2:54" ht="16.5" customHeight="1" x14ac:dyDescent="0.55000000000000004">
      <c r="B109" s="213"/>
      <c r="C109" s="45" t="s">
        <v>59</v>
      </c>
      <c r="D109" s="45"/>
      <c r="E109" s="45"/>
      <c r="F109" s="45"/>
      <c r="G109" s="45"/>
      <c r="H109" s="45"/>
      <c r="I109" s="45"/>
      <c r="J109" s="45"/>
      <c r="K109" s="45"/>
      <c r="L109" s="45"/>
      <c r="M109" s="45"/>
      <c r="N109" s="45"/>
      <c r="O109" s="46"/>
      <c r="P109" s="46"/>
      <c r="Q109" s="46"/>
      <c r="R109" s="46"/>
      <c r="S109" s="46"/>
      <c r="T109" s="46"/>
      <c r="U109" s="46"/>
      <c r="V109" s="46"/>
      <c r="W109" s="47"/>
      <c r="X109" s="184">
        <v>0</v>
      </c>
      <c r="Y109" s="184"/>
      <c r="Z109" s="184"/>
      <c r="AA109" s="184"/>
      <c r="AB109" s="184"/>
      <c r="AC109" s="184"/>
      <c r="AD109" s="41" t="s">
        <v>40</v>
      </c>
      <c r="AE109" s="185" t="str">
        <f>IF(X109&gt;0,"証明となる書類","")</f>
        <v/>
      </c>
      <c r="AF109" s="186"/>
      <c r="AG109" s="186"/>
      <c r="AH109" s="186"/>
      <c r="AI109" s="186"/>
      <c r="AJ109" s="186"/>
      <c r="AK109" s="186"/>
      <c r="AL109" s="186"/>
      <c r="AM109" s="186"/>
      <c r="AN109" s="186"/>
      <c r="AO109" s="186"/>
      <c r="AP109" s="186"/>
      <c r="AQ109" s="187"/>
      <c r="AS109" s="59" t="str">
        <f>IF(X109="","金額を入力してください！","")</f>
        <v/>
      </c>
    </row>
    <row r="110" spans="2:54" ht="16.5" customHeight="1" x14ac:dyDescent="0.55000000000000004">
      <c r="B110" s="213"/>
      <c r="C110" s="162" t="s">
        <v>60</v>
      </c>
      <c r="D110" s="53"/>
      <c r="E110" s="53"/>
      <c r="F110" s="53"/>
      <c r="G110" s="53"/>
      <c r="H110" s="53"/>
      <c r="I110" s="57"/>
      <c r="J110" s="104" t="s">
        <v>61</v>
      </c>
      <c r="K110" s="54"/>
      <c r="L110" s="54"/>
      <c r="M110" s="54"/>
      <c r="N110" s="54"/>
      <c r="O110" s="55"/>
      <c r="P110" s="55"/>
      <c r="Q110" s="55"/>
      <c r="R110" s="55"/>
      <c r="S110" s="55"/>
      <c r="T110" s="55"/>
      <c r="U110" s="55"/>
      <c r="V110" s="55"/>
      <c r="W110" s="55"/>
      <c r="X110" s="196">
        <v>0</v>
      </c>
      <c r="Y110" s="184"/>
      <c r="Z110" s="184"/>
      <c r="AA110" s="184"/>
      <c r="AB110" s="184"/>
      <c r="AC110" s="184"/>
      <c r="AD110" s="41" t="s">
        <v>40</v>
      </c>
      <c r="AE110" s="185"/>
      <c r="AF110" s="186"/>
      <c r="AG110" s="186"/>
      <c r="AH110" s="186"/>
      <c r="AI110" s="186"/>
      <c r="AJ110" s="186"/>
      <c r="AK110" s="186"/>
      <c r="AL110" s="186"/>
      <c r="AM110" s="186"/>
      <c r="AN110" s="186"/>
      <c r="AO110" s="186"/>
      <c r="AP110" s="186"/>
      <c r="AQ110" s="187"/>
      <c r="AS110" s="59" t="str">
        <f t="shared" ref="AS110:AS114" si="3">IF(X110="","金額を入力してください！","")</f>
        <v/>
      </c>
    </row>
    <row r="111" spans="2:54" ht="16.5" customHeight="1" x14ac:dyDescent="0.55000000000000004">
      <c r="B111" s="213"/>
      <c r="C111" s="54"/>
      <c r="D111" s="54"/>
      <c r="E111" s="54"/>
      <c r="F111" s="54"/>
      <c r="G111" s="54"/>
      <c r="H111" s="54"/>
      <c r="I111" s="58"/>
      <c r="J111" s="101" t="s">
        <v>62</v>
      </c>
      <c r="K111" s="56"/>
      <c r="L111" s="56"/>
      <c r="M111" s="56"/>
      <c r="N111" s="56"/>
      <c r="O111" s="103"/>
      <c r="P111" s="103"/>
      <c r="Q111" s="103"/>
      <c r="R111" s="103"/>
      <c r="S111" s="103"/>
      <c r="T111" s="103"/>
      <c r="U111" s="103"/>
      <c r="V111" s="103"/>
      <c r="W111" s="103"/>
      <c r="X111" s="196">
        <v>0</v>
      </c>
      <c r="Y111" s="184"/>
      <c r="Z111" s="184"/>
      <c r="AA111" s="184"/>
      <c r="AB111" s="184"/>
      <c r="AC111" s="184"/>
      <c r="AD111" s="41" t="s">
        <v>40</v>
      </c>
      <c r="AE111" s="185"/>
      <c r="AF111" s="186"/>
      <c r="AG111" s="186"/>
      <c r="AH111" s="186"/>
      <c r="AI111" s="186"/>
      <c r="AJ111" s="186"/>
      <c r="AK111" s="186"/>
      <c r="AL111" s="186"/>
      <c r="AM111" s="186"/>
      <c r="AN111" s="186"/>
      <c r="AO111" s="186"/>
      <c r="AP111" s="186"/>
      <c r="AQ111" s="187"/>
      <c r="AS111" s="59" t="str">
        <f t="shared" si="3"/>
        <v/>
      </c>
    </row>
    <row r="112" spans="2:54" ht="16.5" customHeight="1" x14ac:dyDescent="0.55000000000000004">
      <c r="B112" s="213"/>
      <c r="C112" s="56" t="s">
        <v>63</v>
      </c>
      <c r="D112" s="53"/>
      <c r="E112" s="53"/>
      <c r="F112" s="53"/>
      <c r="G112" s="53"/>
      <c r="H112" s="53"/>
      <c r="I112" s="53"/>
      <c r="J112" s="101" t="s">
        <v>64</v>
      </c>
      <c r="K112" s="56"/>
      <c r="L112" s="56"/>
      <c r="M112" s="56"/>
      <c r="N112" s="56"/>
      <c r="O112" s="103"/>
      <c r="P112" s="103"/>
      <c r="Q112" s="103"/>
      <c r="R112" s="103"/>
      <c r="S112" s="103"/>
      <c r="T112" s="103"/>
      <c r="U112" s="103"/>
      <c r="V112" s="103"/>
      <c r="W112" s="102"/>
      <c r="X112" s="184">
        <v>0</v>
      </c>
      <c r="Y112" s="184"/>
      <c r="Z112" s="184"/>
      <c r="AA112" s="184"/>
      <c r="AB112" s="184"/>
      <c r="AC112" s="184"/>
      <c r="AD112" s="41" t="s">
        <v>40</v>
      </c>
      <c r="AE112" s="185"/>
      <c r="AF112" s="186"/>
      <c r="AG112" s="186"/>
      <c r="AH112" s="186"/>
      <c r="AI112" s="186"/>
      <c r="AJ112" s="186"/>
      <c r="AK112" s="186"/>
      <c r="AL112" s="186"/>
      <c r="AM112" s="186"/>
      <c r="AN112" s="186"/>
      <c r="AO112" s="186"/>
      <c r="AP112" s="186"/>
      <c r="AQ112" s="187"/>
      <c r="AS112" s="59" t="str">
        <f t="shared" si="3"/>
        <v/>
      </c>
    </row>
    <row r="113" spans="2:45" ht="16.5" customHeight="1" x14ac:dyDescent="0.55000000000000004">
      <c r="B113" s="213"/>
      <c r="C113" s="162"/>
      <c r="D113" s="53"/>
      <c r="E113" s="53"/>
      <c r="F113" s="53"/>
      <c r="G113" s="53"/>
      <c r="H113" s="53"/>
      <c r="I113" s="53"/>
      <c r="J113" s="35" t="s">
        <v>65</v>
      </c>
      <c r="K113" s="56"/>
      <c r="L113" s="56"/>
      <c r="M113" s="56"/>
      <c r="N113" s="56"/>
      <c r="O113" s="103"/>
      <c r="P113" s="103"/>
      <c r="Q113" s="103"/>
      <c r="R113" s="103"/>
      <c r="S113" s="103"/>
      <c r="T113" s="103"/>
      <c r="U113" s="103"/>
      <c r="V113" s="103"/>
      <c r="W113" s="102"/>
      <c r="X113" s="184">
        <v>0</v>
      </c>
      <c r="Y113" s="184"/>
      <c r="Z113" s="184"/>
      <c r="AA113" s="184"/>
      <c r="AB113" s="184"/>
      <c r="AC113" s="184"/>
      <c r="AD113" s="41" t="s">
        <v>40</v>
      </c>
      <c r="AE113" s="185"/>
      <c r="AF113" s="186"/>
      <c r="AG113" s="186"/>
      <c r="AH113" s="186"/>
      <c r="AI113" s="186"/>
      <c r="AJ113" s="186"/>
      <c r="AK113" s="186"/>
      <c r="AL113" s="186"/>
      <c r="AM113" s="186"/>
      <c r="AN113" s="186"/>
      <c r="AO113" s="186"/>
      <c r="AP113" s="186"/>
      <c r="AQ113" s="187"/>
      <c r="AS113" s="59" t="str">
        <f t="shared" si="3"/>
        <v/>
      </c>
    </row>
    <row r="114" spans="2:45" ht="16.5" customHeight="1" x14ac:dyDescent="0.55000000000000004">
      <c r="B114" s="213"/>
      <c r="C114" s="162"/>
      <c r="D114" s="53"/>
      <c r="E114" s="53"/>
      <c r="F114" s="53"/>
      <c r="G114" s="53"/>
      <c r="H114" s="53"/>
      <c r="I114" s="53"/>
      <c r="J114" s="101" t="s">
        <v>66</v>
      </c>
      <c r="K114" s="56"/>
      <c r="L114" s="56"/>
      <c r="M114" s="56"/>
      <c r="N114" s="56"/>
      <c r="O114" s="103"/>
      <c r="P114" s="103"/>
      <c r="Q114" s="103"/>
      <c r="R114" s="103"/>
      <c r="S114" s="103"/>
      <c r="T114" s="103"/>
      <c r="U114" s="103"/>
      <c r="V114" s="103"/>
      <c r="W114" s="102"/>
      <c r="X114" s="184">
        <v>0</v>
      </c>
      <c r="Y114" s="184"/>
      <c r="Z114" s="184"/>
      <c r="AA114" s="184"/>
      <c r="AB114" s="184"/>
      <c r="AC114" s="184"/>
      <c r="AD114" s="41" t="s">
        <v>40</v>
      </c>
      <c r="AE114" s="185"/>
      <c r="AF114" s="186"/>
      <c r="AG114" s="186"/>
      <c r="AH114" s="186"/>
      <c r="AI114" s="186"/>
      <c r="AJ114" s="186"/>
      <c r="AK114" s="186"/>
      <c r="AL114" s="186"/>
      <c r="AM114" s="186"/>
      <c r="AN114" s="186"/>
      <c r="AO114" s="186"/>
      <c r="AP114" s="186"/>
      <c r="AQ114" s="187"/>
      <c r="AS114" s="59" t="str">
        <f t="shared" si="3"/>
        <v/>
      </c>
    </row>
    <row r="115" spans="2:45" ht="16.5" customHeight="1" x14ac:dyDescent="0.55000000000000004">
      <c r="B115" s="213"/>
      <c r="C115" s="54"/>
      <c r="D115" s="54"/>
      <c r="E115" s="54"/>
      <c r="F115" s="54"/>
      <c r="G115" s="54"/>
      <c r="H115" s="54"/>
      <c r="I115" s="58"/>
      <c r="J115" s="35" t="s">
        <v>74</v>
      </c>
      <c r="K115" s="45"/>
      <c r="L115" s="45"/>
      <c r="M115" s="45"/>
      <c r="N115" s="45"/>
      <c r="O115" s="45"/>
      <c r="P115" s="45"/>
      <c r="Q115" s="45"/>
      <c r="R115" s="45"/>
      <c r="S115" s="45"/>
      <c r="T115" s="45"/>
      <c r="U115" s="45"/>
      <c r="V115" s="45"/>
      <c r="W115" s="105"/>
      <c r="X115" s="196">
        <v>0</v>
      </c>
      <c r="Y115" s="184"/>
      <c r="Z115" s="184"/>
      <c r="AA115" s="184"/>
      <c r="AB115" s="184"/>
      <c r="AC115" s="184"/>
      <c r="AD115" s="41" t="s">
        <v>40</v>
      </c>
      <c r="AE115" s="185" t="str">
        <f>IF(X115&gt;0,"雇用保険受給資格者証（写） 表・裏面","")</f>
        <v/>
      </c>
      <c r="AF115" s="186"/>
      <c r="AG115" s="186"/>
      <c r="AH115" s="186"/>
      <c r="AI115" s="186"/>
      <c r="AJ115" s="186"/>
      <c r="AK115" s="186"/>
      <c r="AL115" s="186"/>
      <c r="AM115" s="186"/>
      <c r="AN115" s="186"/>
      <c r="AO115" s="186"/>
      <c r="AP115" s="186"/>
      <c r="AQ115" s="187"/>
      <c r="AS115" s="262"/>
    </row>
    <row r="116" spans="2:45" ht="16.5" customHeight="1" x14ac:dyDescent="0.55000000000000004">
      <c r="B116" s="213"/>
      <c r="C116" s="45" t="s">
        <v>67</v>
      </c>
      <c r="D116" s="45"/>
      <c r="E116" s="45"/>
      <c r="F116" s="45"/>
      <c r="G116" s="45"/>
      <c r="H116" s="45"/>
      <c r="I116" s="45"/>
      <c r="J116" s="45"/>
      <c r="K116" s="45"/>
      <c r="L116" s="45"/>
      <c r="M116" s="45"/>
      <c r="N116" s="45"/>
      <c r="O116" s="46"/>
      <c r="P116" s="46"/>
      <c r="Q116" s="46"/>
      <c r="R116" s="46"/>
      <c r="S116" s="46"/>
      <c r="T116" s="46"/>
      <c r="U116" s="46"/>
      <c r="V116" s="46"/>
      <c r="W116" s="47"/>
      <c r="X116" s="184">
        <v>0</v>
      </c>
      <c r="Y116" s="184"/>
      <c r="Z116" s="184"/>
      <c r="AA116" s="184"/>
      <c r="AB116" s="184"/>
      <c r="AC116" s="184"/>
      <c r="AD116" s="41" t="s">
        <v>40</v>
      </c>
      <c r="AE116" s="185" t="str">
        <f>IF(X116&gt;0,"証明となる書類（株の年間取引明細書等）","")</f>
        <v/>
      </c>
      <c r="AF116" s="186"/>
      <c r="AG116" s="186"/>
      <c r="AH116" s="186"/>
      <c r="AI116" s="186"/>
      <c r="AJ116" s="186"/>
      <c r="AK116" s="186"/>
      <c r="AL116" s="186"/>
      <c r="AM116" s="186"/>
      <c r="AN116" s="186"/>
      <c r="AO116" s="186"/>
      <c r="AP116" s="186"/>
      <c r="AQ116" s="187"/>
      <c r="AS116" s="262"/>
    </row>
    <row r="117" spans="2:45" ht="16.5" customHeight="1" x14ac:dyDescent="0.55000000000000004">
      <c r="B117" s="213"/>
      <c r="C117" s="54" t="s">
        <v>68</v>
      </c>
      <c r="D117" s="54"/>
      <c r="E117" s="54"/>
      <c r="F117" s="54"/>
      <c r="G117" s="54" t="s">
        <v>23</v>
      </c>
      <c r="H117" s="188"/>
      <c r="I117" s="188"/>
      <c r="J117" s="188"/>
      <c r="K117" s="188"/>
      <c r="L117" s="188"/>
      <c r="M117" s="188"/>
      <c r="N117" s="188"/>
      <c r="O117" s="188"/>
      <c r="P117" s="188"/>
      <c r="Q117" s="188"/>
      <c r="R117" s="188"/>
      <c r="S117" s="188"/>
      <c r="T117" s="188"/>
      <c r="U117" s="188"/>
      <c r="V117" s="188"/>
      <c r="W117" s="47" t="s">
        <v>28</v>
      </c>
      <c r="X117" s="196">
        <v>0</v>
      </c>
      <c r="Y117" s="184"/>
      <c r="Z117" s="184"/>
      <c r="AA117" s="184"/>
      <c r="AB117" s="184"/>
      <c r="AC117" s="184"/>
      <c r="AD117" s="41" t="s">
        <v>40</v>
      </c>
      <c r="AE117" s="185" t="str">
        <f>IF(X117&gt;0,"証明となる書類","")</f>
        <v/>
      </c>
      <c r="AF117" s="186"/>
      <c r="AG117" s="186"/>
      <c r="AH117" s="186"/>
      <c r="AI117" s="186"/>
      <c r="AJ117" s="186"/>
      <c r="AK117" s="186"/>
      <c r="AL117" s="186"/>
      <c r="AM117" s="186"/>
      <c r="AN117" s="186"/>
      <c r="AO117" s="186"/>
      <c r="AP117" s="186"/>
      <c r="AQ117" s="187"/>
      <c r="AS117" s="262"/>
    </row>
    <row r="118" spans="2:45" ht="16.5" customHeight="1" thickBot="1" x14ac:dyDescent="0.6">
      <c r="B118" s="213"/>
      <c r="C118" s="68" t="s">
        <v>69</v>
      </c>
      <c r="D118" s="68"/>
      <c r="E118" s="68"/>
      <c r="F118" s="68"/>
      <c r="G118" s="68"/>
      <c r="H118" s="68"/>
      <c r="I118" s="68"/>
      <c r="J118" s="68"/>
      <c r="K118" s="68"/>
      <c r="L118" s="68"/>
      <c r="M118" s="68"/>
      <c r="N118" s="68"/>
      <c r="O118" s="69"/>
      <c r="P118" s="69"/>
      <c r="Q118" s="69"/>
      <c r="R118" s="69"/>
      <c r="S118" s="69"/>
      <c r="T118" s="69"/>
      <c r="U118" s="69"/>
      <c r="V118" s="69"/>
      <c r="W118" s="70"/>
      <c r="X118" s="256">
        <f>SUM(X102:AC117)</f>
        <v>0</v>
      </c>
      <c r="Y118" s="257"/>
      <c r="Z118" s="257"/>
      <c r="AA118" s="257"/>
      <c r="AB118" s="257"/>
      <c r="AC118" s="257"/>
      <c r="AD118" s="70" t="s">
        <v>40</v>
      </c>
      <c r="AE118" s="71"/>
      <c r="AF118" s="69"/>
      <c r="AG118" s="69"/>
      <c r="AH118" s="69"/>
      <c r="AI118" s="69"/>
      <c r="AJ118" s="69"/>
      <c r="AK118" s="69"/>
      <c r="AL118" s="69"/>
      <c r="AM118" s="69"/>
      <c r="AN118" s="69"/>
      <c r="AO118" s="69"/>
      <c r="AP118" s="69"/>
      <c r="AQ118" s="72"/>
      <c r="AS118" s="38"/>
    </row>
    <row r="119" spans="2:45" ht="16.5" customHeight="1" x14ac:dyDescent="0.55000000000000004">
      <c r="B119" s="213"/>
      <c r="C119" s="79" t="s">
        <v>75</v>
      </c>
      <c r="D119" s="79"/>
      <c r="E119" s="79"/>
      <c r="F119" s="79"/>
      <c r="G119" s="79"/>
      <c r="H119" s="79"/>
      <c r="I119" s="79"/>
      <c r="J119" s="79"/>
      <c r="K119" s="79"/>
      <c r="L119" s="79"/>
      <c r="M119" s="79"/>
      <c r="N119" s="79"/>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2"/>
      <c r="AS119" s="38"/>
    </row>
    <row r="120" spans="2:45" ht="16.5" customHeight="1" x14ac:dyDescent="0.55000000000000004">
      <c r="B120" s="213"/>
      <c r="C120" s="159"/>
      <c r="D120" s="106"/>
      <c r="E120" s="106"/>
      <c r="F120" s="106" t="s">
        <v>71</v>
      </c>
      <c r="G120" s="106"/>
      <c r="H120" s="106"/>
      <c r="I120" s="106"/>
      <c r="J120" s="106"/>
      <c r="K120" s="106"/>
      <c r="L120" s="106"/>
      <c r="M120" s="106"/>
      <c r="N120" s="106"/>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63"/>
      <c r="AS120" s="38"/>
    </row>
    <row r="121" spans="2:45" ht="14" customHeight="1" x14ac:dyDescent="0.55000000000000004">
      <c r="B121" s="213"/>
      <c r="C121" s="160"/>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86"/>
      <c r="AS121" s="38"/>
    </row>
    <row r="122" spans="2:45" ht="14" customHeight="1" thickBot="1" x14ac:dyDescent="0.6">
      <c r="B122" s="214"/>
      <c r="C122" s="161"/>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112"/>
      <c r="AS122" s="38"/>
    </row>
    <row r="123" spans="2:45" ht="15" customHeight="1" x14ac:dyDescent="0.55000000000000004">
      <c r="B123" s="152"/>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S123" s="168"/>
    </row>
  </sheetData>
  <mergeCells count="138">
    <mergeCell ref="X118:AC118"/>
    <mergeCell ref="D121:AP122"/>
    <mergeCell ref="C123:AQ123"/>
    <mergeCell ref="AS115:AS117"/>
    <mergeCell ref="X116:AC116"/>
    <mergeCell ref="AE116:AQ116"/>
    <mergeCell ref="H117:V117"/>
    <mergeCell ref="X117:AC117"/>
    <mergeCell ref="AE117:AQ117"/>
    <mergeCell ref="X113:AC113"/>
    <mergeCell ref="AE113:AQ113"/>
    <mergeCell ref="X114:AC114"/>
    <mergeCell ref="AE114:AQ114"/>
    <mergeCell ref="X115:AC115"/>
    <mergeCell ref="AE115:AQ115"/>
    <mergeCell ref="X110:AC110"/>
    <mergeCell ref="AE110:AQ110"/>
    <mergeCell ref="X111:AC111"/>
    <mergeCell ref="AE111:AQ111"/>
    <mergeCell ref="X112:AC112"/>
    <mergeCell ref="AE112:AQ112"/>
    <mergeCell ref="M107:V107"/>
    <mergeCell ref="X107:AC107"/>
    <mergeCell ref="X108:AC108"/>
    <mergeCell ref="AE108:AQ108"/>
    <mergeCell ref="X109:AC109"/>
    <mergeCell ref="AE109:AQ109"/>
    <mergeCell ref="AS102:AS104"/>
    <mergeCell ref="AE103:AQ103"/>
    <mergeCell ref="AE104:AQ104"/>
    <mergeCell ref="M105:V105"/>
    <mergeCell ref="X105:AC105"/>
    <mergeCell ref="M106:V106"/>
    <mergeCell ref="X106:AC106"/>
    <mergeCell ref="D98:AP99"/>
    <mergeCell ref="C101:W101"/>
    <mergeCell ref="X101:AD101"/>
    <mergeCell ref="AE101:AQ101"/>
    <mergeCell ref="X102:AC104"/>
    <mergeCell ref="AE102:AQ102"/>
    <mergeCell ref="X93:AC93"/>
    <mergeCell ref="AE93:AQ93"/>
    <mergeCell ref="H94:V94"/>
    <mergeCell ref="X94:AC94"/>
    <mergeCell ref="AE94:AQ94"/>
    <mergeCell ref="X95:AC95"/>
    <mergeCell ref="X90:AC90"/>
    <mergeCell ref="AE90:AQ90"/>
    <mergeCell ref="X91:AC91"/>
    <mergeCell ref="AE91:AQ91"/>
    <mergeCell ref="X92:AC92"/>
    <mergeCell ref="AE92:AQ92"/>
    <mergeCell ref="X87:AC87"/>
    <mergeCell ref="AE87:AQ87"/>
    <mergeCell ref="X88:AC88"/>
    <mergeCell ref="AE88:AQ88"/>
    <mergeCell ref="X89:AC89"/>
    <mergeCell ref="AE89:AQ89"/>
    <mergeCell ref="M84:V84"/>
    <mergeCell ref="X84:AC84"/>
    <mergeCell ref="M85:V85"/>
    <mergeCell ref="X85:AC85"/>
    <mergeCell ref="X86:AC86"/>
    <mergeCell ref="AE86:AQ86"/>
    <mergeCell ref="X81:AC82"/>
    <mergeCell ref="AE81:AQ81"/>
    <mergeCell ref="AS81:AS82"/>
    <mergeCell ref="AE82:AQ82"/>
    <mergeCell ref="M83:V83"/>
    <mergeCell ref="X83:AC83"/>
    <mergeCell ref="B65:B122"/>
    <mergeCell ref="W65:AF65"/>
    <mergeCell ref="Q68:R68"/>
    <mergeCell ref="T68:X68"/>
    <mergeCell ref="O69:Z69"/>
    <mergeCell ref="S72:AF72"/>
    <mergeCell ref="I73:M73"/>
    <mergeCell ref="S73:Z73"/>
    <mergeCell ref="W42:AQ44"/>
    <mergeCell ref="M43:U44"/>
    <mergeCell ref="P51:V52"/>
    <mergeCell ref="W54:AQ54"/>
    <mergeCell ref="M56:U57"/>
    <mergeCell ref="M59:U60"/>
    <mergeCell ref="AA73:AD73"/>
    <mergeCell ref="AE73:AG73"/>
    <mergeCell ref="S74:AF74"/>
    <mergeCell ref="AH77:AL77"/>
    <mergeCell ref="AM77:AO77"/>
    <mergeCell ref="C80:W80"/>
    <mergeCell ref="X80:AD80"/>
    <mergeCell ref="AE80:AQ80"/>
    <mergeCell ref="P61:V61"/>
    <mergeCell ref="AK64:AP64"/>
    <mergeCell ref="J33:AL33"/>
    <mergeCell ref="M35:U36"/>
    <mergeCell ref="W36:AF36"/>
    <mergeCell ref="R37:AF37"/>
    <mergeCell ref="AH37:AP37"/>
    <mergeCell ref="B38:B63"/>
    <mergeCell ref="AH38:AL38"/>
    <mergeCell ref="AM38:AO38"/>
    <mergeCell ref="AP38:AQ38"/>
    <mergeCell ref="W41:AQ41"/>
    <mergeCell ref="B13:B37"/>
    <mergeCell ref="C14:V14"/>
    <mergeCell ref="W14:AQ14"/>
    <mergeCell ref="W15:AQ15"/>
    <mergeCell ref="I18:U18"/>
    <mergeCell ref="C19:I19"/>
    <mergeCell ref="J19:U19"/>
    <mergeCell ref="C20:I20"/>
    <mergeCell ref="J20:P20"/>
    <mergeCell ref="W21:AI21"/>
    <mergeCell ref="AG1:AP1"/>
    <mergeCell ref="C2:AQ2"/>
    <mergeCell ref="AA7:AM8"/>
    <mergeCell ref="AN7:AO8"/>
    <mergeCell ref="E25:AO25"/>
    <mergeCell ref="W26:AI26"/>
    <mergeCell ref="V27:W27"/>
    <mergeCell ref="Y27:AB27"/>
    <mergeCell ref="N31:P31"/>
    <mergeCell ref="Q31:R31"/>
    <mergeCell ref="S31:T31"/>
    <mergeCell ref="V31:W31"/>
    <mergeCell ref="Y31:Z31"/>
    <mergeCell ref="AE31:AQ32"/>
    <mergeCell ref="AS7:AS8"/>
    <mergeCell ref="M8:N8"/>
    <mergeCell ref="P8:Q8"/>
    <mergeCell ref="S8:T8"/>
    <mergeCell ref="AK9:AQ9"/>
    <mergeCell ref="J11:V11"/>
    <mergeCell ref="X11:Z11"/>
    <mergeCell ref="AA11:AD11"/>
    <mergeCell ref="AG11:AI11"/>
    <mergeCell ref="AJ11:AM11"/>
  </mergeCells>
  <phoneticPr fontId="3"/>
  <conditionalFormatting sqref="C38:AQ63">
    <cfRule type="expression" dxfId="89" priority="3">
      <formula>$AM$38="不要"</formula>
    </cfRule>
  </conditionalFormatting>
  <conditionalFormatting sqref="C75:AQ122">
    <cfRule type="expression" dxfId="88" priority="11">
      <formula>$AM$77="不要"</formula>
    </cfRule>
  </conditionalFormatting>
  <conditionalFormatting sqref="E25:AO25">
    <cfRule type="expression" dxfId="87" priority="22">
      <formula>C24=TRUE</formula>
    </cfRule>
  </conditionalFormatting>
  <conditionalFormatting sqref="H94">
    <cfRule type="expression" dxfId="86" priority="13">
      <formula>$X$94&gt;0</formula>
    </cfRule>
  </conditionalFormatting>
  <conditionalFormatting sqref="H117">
    <cfRule type="expression" dxfId="85" priority="4">
      <formula>$X$117&gt;0</formula>
    </cfRule>
  </conditionalFormatting>
  <conditionalFormatting sqref="I73">
    <cfRule type="expression" dxfId="84" priority="21">
      <formula>D72=TRUE</formula>
    </cfRule>
  </conditionalFormatting>
  <conditionalFormatting sqref="J20:P20">
    <cfRule type="expression" dxfId="83" priority="28">
      <formula>C18=TRUE</formula>
    </cfRule>
  </conditionalFormatting>
  <conditionalFormatting sqref="J19:U19">
    <cfRule type="expression" dxfId="82" priority="29">
      <formula>C18=TRUE</formula>
    </cfRule>
  </conditionalFormatting>
  <conditionalFormatting sqref="J33:AL33">
    <cfRule type="expression" dxfId="81" priority="23">
      <formula>$C$33=TRUE</formula>
    </cfRule>
  </conditionalFormatting>
  <conditionalFormatting sqref="M83:V85">
    <cfRule type="expression" dxfId="80" priority="16">
      <formula>$X83&gt;0</formula>
    </cfRule>
  </conditionalFormatting>
  <conditionalFormatting sqref="M105:V107">
    <cfRule type="expression" dxfId="79" priority="10">
      <formula>$X105&gt;0</formula>
    </cfRule>
  </conditionalFormatting>
  <conditionalFormatting sqref="Q68:R68">
    <cfRule type="expression" dxfId="78" priority="18">
      <formula>D68=TRUE</formula>
    </cfRule>
  </conditionalFormatting>
  <conditionalFormatting sqref="R37:AF37">
    <cfRule type="expression" dxfId="77" priority="27">
      <formula>$D$37=TRUE</formula>
    </cfRule>
  </conditionalFormatting>
  <conditionalFormatting sqref="S31">
    <cfRule type="expression" dxfId="76" priority="26">
      <formula>$D$31=TRUE</formula>
    </cfRule>
  </conditionalFormatting>
  <conditionalFormatting sqref="S73">
    <cfRule type="expression" dxfId="75" priority="20">
      <formula>D72=TRUE</formula>
    </cfRule>
  </conditionalFormatting>
  <conditionalFormatting sqref="T68:X68">
    <cfRule type="expression" dxfId="74" priority="17">
      <formula>D68=TRUE</formula>
    </cfRule>
  </conditionalFormatting>
  <conditionalFormatting sqref="V27">
    <cfRule type="expression" dxfId="73" priority="2">
      <formula>$C$27=TRUE</formula>
    </cfRule>
  </conditionalFormatting>
  <conditionalFormatting sqref="V31">
    <cfRule type="expression" dxfId="72" priority="25">
      <formula>$D$31=TRUE</formula>
    </cfRule>
  </conditionalFormatting>
  <conditionalFormatting sqref="X83:AC94">
    <cfRule type="expression" dxfId="71" priority="15">
      <formula>$V$83="あり"</formula>
    </cfRule>
  </conditionalFormatting>
  <conditionalFormatting sqref="X86:AC87 X89:AC94">
    <cfRule type="expression" dxfId="70" priority="14">
      <formula>$V86="あり"</formula>
    </cfRule>
  </conditionalFormatting>
  <conditionalFormatting sqref="X88:AC88">
    <cfRule type="expression" dxfId="69" priority="30">
      <formula>#REF!="あり"</formula>
    </cfRule>
  </conditionalFormatting>
  <conditionalFormatting sqref="X102:AC104">
    <cfRule type="expression" dxfId="68" priority="12">
      <formula>$V$102="あり"</formula>
    </cfRule>
  </conditionalFormatting>
  <conditionalFormatting sqref="X105:AC114">
    <cfRule type="expression" dxfId="67" priority="7">
      <formula>$V$83="あり"</formula>
    </cfRule>
  </conditionalFormatting>
  <conditionalFormatting sqref="X108:AC109">
    <cfRule type="expression" dxfId="66" priority="9">
      <formula>$V108="あり"</formula>
    </cfRule>
  </conditionalFormatting>
  <conditionalFormatting sqref="X110:AC110">
    <cfRule type="expression" dxfId="65" priority="8">
      <formula>#REF!="あり"</formula>
    </cfRule>
  </conditionalFormatting>
  <conditionalFormatting sqref="X111:AC117">
    <cfRule type="expression" dxfId="64" priority="5">
      <formula>$V111="あり"</formula>
    </cfRule>
  </conditionalFormatting>
  <conditionalFormatting sqref="X116:AC117">
    <cfRule type="expression" dxfId="63" priority="6">
      <formula>$V$83="あり"</formula>
    </cfRule>
  </conditionalFormatting>
  <conditionalFormatting sqref="Y31">
    <cfRule type="expression" dxfId="62" priority="24">
      <formula>$D$31=TRUE</formula>
    </cfRule>
  </conditionalFormatting>
  <conditionalFormatting sqref="Y27:AB27">
    <cfRule type="expression" dxfId="61" priority="1">
      <formula>$C$27=TRUE</formula>
    </cfRule>
  </conditionalFormatting>
  <conditionalFormatting sqref="AE73">
    <cfRule type="expression" dxfId="60" priority="19">
      <formula>D72=TRUE</formula>
    </cfRule>
  </conditionalFormatting>
  <dataValidations count="1">
    <dataValidation imeMode="off" allowBlank="1" showInputMessage="1" showErrorMessage="1" sqref="AJ11:AM11" xr:uid="{53E3BCE8-4F87-4AFC-B099-95B636E491C8}"/>
  </dataValidations>
  <hyperlinks>
    <hyperlink ref="W42:AQ44" r:id="rId1" display="https://www.omron-kenpo.org/system/data/etc/52/52_1.pdf" xr:uid="{D14E377E-E67F-4543-B2E1-869CBA62BD39}"/>
  </hyperlinks>
  <printOptions horizontalCentered="1" verticalCentered="1"/>
  <pageMargins left="0" right="0" top="0" bottom="0" header="7.874015748031496E-2" footer="7.874015748031496E-2"/>
  <pageSetup paperSize="9" scale="80" fitToHeight="0" orientation="portrait" r:id="rId2"/>
  <headerFooter>
    <oddHeader>&amp;L（秘密）</oddHeader>
    <oddFooter>&amp;Cオムロン健康保険組合&amp;RR8.05改</oddFooter>
  </headerFooter>
  <rowBreaks count="1" manualBreakCount="1">
    <brk id="64" max="43" man="1"/>
  </rowBreaks>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2</xdr:col>
                    <xdr:colOff>31750</xdr:colOff>
                    <xdr:row>14</xdr:row>
                    <xdr:rowOff>25400</xdr:rowOff>
                  </from>
                  <to>
                    <xdr:col>18</xdr:col>
                    <xdr:colOff>25400</xdr:colOff>
                    <xdr:row>15</xdr:row>
                    <xdr:rowOff>0</xdr:rowOff>
                  </to>
                </anchor>
              </controlPr>
            </control>
          </mc:Choice>
        </mc:AlternateContent>
        <mc:AlternateContent xmlns:mc="http://schemas.openxmlformats.org/markup-compatibility/2006">
          <mc:Choice Requires="x14">
            <control shapeId="7170" r:id="rId6" name="Check Box 2">
              <controlPr locked="0" defaultSize="0" autoFill="0" autoLine="0" autoPict="0">
                <anchor moveWithCells="1">
                  <from>
                    <xdr:col>2</xdr:col>
                    <xdr:colOff>31750</xdr:colOff>
                    <xdr:row>15</xdr:row>
                    <xdr:rowOff>25400</xdr:rowOff>
                  </from>
                  <to>
                    <xdr:col>16</xdr:col>
                    <xdr:colOff>44450</xdr:colOff>
                    <xdr:row>16</xdr:row>
                    <xdr:rowOff>0</xdr:rowOff>
                  </to>
                </anchor>
              </controlPr>
            </control>
          </mc:Choice>
        </mc:AlternateContent>
        <mc:AlternateContent xmlns:mc="http://schemas.openxmlformats.org/markup-compatibility/2006">
          <mc:Choice Requires="x14">
            <control shapeId="7171" r:id="rId7" name="Check Box 3">
              <controlPr locked="0" defaultSize="0" autoFill="0" autoLine="0" autoPict="0">
                <anchor moveWithCells="1">
                  <from>
                    <xdr:col>2</xdr:col>
                    <xdr:colOff>31750</xdr:colOff>
                    <xdr:row>16</xdr:row>
                    <xdr:rowOff>25400</xdr:rowOff>
                  </from>
                  <to>
                    <xdr:col>20</xdr:col>
                    <xdr:colOff>114300</xdr:colOff>
                    <xdr:row>17</xdr:row>
                    <xdr:rowOff>31750</xdr:rowOff>
                  </to>
                </anchor>
              </controlPr>
            </control>
          </mc:Choice>
        </mc:AlternateContent>
        <mc:AlternateContent xmlns:mc="http://schemas.openxmlformats.org/markup-compatibility/2006">
          <mc:Choice Requires="x14">
            <control shapeId="7172" r:id="rId8" name="Check Box 4">
              <controlPr locked="0" defaultSize="0" autoFill="0" autoLine="0" autoPict="0">
                <anchor moveWithCells="1">
                  <from>
                    <xdr:col>2</xdr:col>
                    <xdr:colOff>31750</xdr:colOff>
                    <xdr:row>17</xdr:row>
                    <xdr:rowOff>25400</xdr:rowOff>
                  </from>
                  <to>
                    <xdr:col>8</xdr:col>
                    <xdr:colOff>44450</xdr:colOff>
                    <xdr:row>18</xdr:row>
                    <xdr:rowOff>0</xdr:rowOff>
                  </to>
                </anchor>
              </controlPr>
            </control>
          </mc:Choice>
        </mc:AlternateContent>
        <mc:AlternateContent xmlns:mc="http://schemas.openxmlformats.org/markup-compatibility/2006">
          <mc:Choice Requires="x14">
            <control shapeId="7173" r:id="rId9" name="Check Box 5">
              <controlPr locked="0" defaultSize="0" autoFill="0" autoLine="0" autoPict="0">
                <anchor moveWithCells="1">
                  <from>
                    <xdr:col>2</xdr:col>
                    <xdr:colOff>25400</xdr:colOff>
                    <xdr:row>41</xdr:row>
                    <xdr:rowOff>0</xdr:rowOff>
                  </from>
                  <to>
                    <xdr:col>21</xdr:col>
                    <xdr:colOff>31750</xdr:colOff>
                    <xdr:row>42</xdr:row>
                    <xdr:rowOff>0</xdr:rowOff>
                  </to>
                </anchor>
              </controlPr>
            </control>
          </mc:Choice>
        </mc:AlternateContent>
        <mc:AlternateContent xmlns:mc="http://schemas.openxmlformats.org/markup-compatibility/2006">
          <mc:Choice Requires="x14">
            <control shapeId="7174" r:id="rId10" name="Check Box 6">
              <controlPr locked="0" defaultSize="0" autoFill="0" autoLine="0" autoPict="0">
                <anchor moveWithCells="1">
                  <from>
                    <xdr:col>3</xdr:col>
                    <xdr:colOff>25400</xdr:colOff>
                    <xdr:row>42</xdr:row>
                    <xdr:rowOff>0</xdr:rowOff>
                  </from>
                  <to>
                    <xdr:col>11</xdr:col>
                    <xdr:colOff>190500</xdr:colOff>
                    <xdr:row>42</xdr:row>
                    <xdr:rowOff>184150</xdr:rowOff>
                  </to>
                </anchor>
              </controlPr>
            </control>
          </mc:Choice>
        </mc:AlternateContent>
        <mc:AlternateContent xmlns:mc="http://schemas.openxmlformats.org/markup-compatibility/2006">
          <mc:Choice Requires="x14">
            <control shapeId="7175" r:id="rId11" name="Check Box 7">
              <controlPr locked="0" defaultSize="0" autoFill="0" autoLine="0" autoPict="0">
                <anchor moveWithCells="1">
                  <from>
                    <xdr:col>3</xdr:col>
                    <xdr:colOff>25400</xdr:colOff>
                    <xdr:row>43</xdr:row>
                    <xdr:rowOff>0</xdr:rowOff>
                  </from>
                  <to>
                    <xdr:col>11</xdr:col>
                    <xdr:colOff>190500</xdr:colOff>
                    <xdr:row>44</xdr:row>
                    <xdr:rowOff>0</xdr:rowOff>
                  </to>
                </anchor>
              </controlPr>
            </control>
          </mc:Choice>
        </mc:AlternateContent>
        <mc:AlternateContent xmlns:mc="http://schemas.openxmlformats.org/markup-compatibility/2006">
          <mc:Choice Requires="x14">
            <control shapeId="7176" r:id="rId12" name="Check Box 8">
              <controlPr locked="0" defaultSize="0" autoFill="0" autoLine="0" autoPict="0">
                <anchor moveWithCells="1">
                  <from>
                    <xdr:col>2</xdr:col>
                    <xdr:colOff>25400</xdr:colOff>
                    <xdr:row>44</xdr:row>
                    <xdr:rowOff>0</xdr:rowOff>
                  </from>
                  <to>
                    <xdr:col>21</xdr:col>
                    <xdr:colOff>63500</xdr:colOff>
                    <xdr:row>45</xdr:row>
                    <xdr:rowOff>0</xdr:rowOff>
                  </to>
                </anchor>
              </controlPr>
            </control>
          </mc:Choice>
        </mc:AlternateContent>
        <mc:AlternateContent xmlns:mc="http://schemas.openxmlformats.org/markup-compatibility/2006">
          <mc:Choice Requires="x14">
            <control shapeId="7177" r:id="rId13" name="Check Box 9">
              <controlPr locked="0" defaultSize="0" autoFill="0" autoLine="0" autoPict="0">
                <anchor moveWithCells="1">
                  <from>
                    <xdr:col>3</xdr:col>
                    <xdr:colOff>31750</xdr:colOff>
                    <xdr:row>47</xdr:row>
                    <xdr:rowOff>6350</xdr:rowOff>
                  </from>
                  <to>
                    <xdr:col>19</xdr:col>
                    <xdr:colOff>101600</xdr:colOff>
                    <xdr:row>47</xdr:row>
                    <xdr:rowOff>184150</xdr:rowOff>
                  </to>
                </anchor>
              </controlPr>
            </control>
          </mc:Choice>
        </mc:AlternateContent>
        <mc:AlternateContent xmlns:mc="http://schemas.openxmlformats.org/markup-compatibility/2006">
          <mc:Choice Requires="x14">
            <control shapeId="7178" r:id="rId14" name="Check Box 10">
              <controlPr locked="0" defaultSize="0" autoFill="0" autoLine="0" autoPict="0">
                <anchor moveWithCells="1">
                  <from>
                    <xdr:col>3</xdr:col>
                    <xdr:colOff>25400</xdr:colOff>
                    <xdr:row>48</xdr:row>
                    <xdr:rowOff>25400</xdr:rowOff>
                  </from>
                  <to>
                    <xdr:col>11</xdr:col>
                    <xdr:colOff>184150</xdr:colOff>
                    <xdr:row>49</xdr:row>
                    <xdr:rowOff>0</xdr:rowOff>
                  </to>
                </anchor>
              </controlPr>
            </control>
          </mc:Choice>
        </mc:AlternateContent>
        <mc:AlternateContent xmlns:mc="http://schemas.openxmlformats.org/markup-compatibility/2006">
          <mc:Choice Requires="x14">
            <control shapeId="7179" r:id="rId15" name="Check Box 11">
              <controlPr locked="0" defaultSize="0" autoFill="0" autoLine="0" autoPict="0">
                <anchor moveWithCells="1">
                  <from>
                    <xdr:col>2</xdr:col>
                    <xdr:colOff>38100</xdr:colOff>
                    <xdr:row>49</xdr:row>
                    <xdr:rowOff>31750</xdr:rowOff>
                  </from>
                  <to>
                    <xdr:col>21</xdr:col>
                    <xdr:colOff>50800</xdr:colOff>
                    <xdr:row>50</xdr:row>
                    <xdr:rowOff>31750</xdr:rowOff>
                  </to>
                </anchor>
              </controlPr>
            </control>
          </mc:Choice>
        </mc:AlternateContent>
        <mc:AlternateContent xmlns:mc="http://schemas.openxmlformats.org/markup-compatibility/2006">
          <mc:Choice Requires="x14">
            <control shapeId="7180" r:id="rId16" name="Check Box 12">
              <controlPr locked="0" defaultSize="0" autoFill="0" autoLine="0" autoPict="0">
                <anchor moveWithCells="1">
                  <from>
                    <xdr:col>3</xdr:col>
                    <xdr:colOff>25400</xdr:colOff>
                    <xdr:row>50</xdr:row>
                    <xdr:rowOff>0</xdr:rowOff>
                  </from>
                  <to>
                    <xdr:col>11</xdr:col>
                    <xdr:colOff>190500</xdr:colOff>
                    <xdr:row>50</xdr:row>
                    <xdr:rowOff>184150</xdr:rowOff>
                  </to>
                </anchor>
              </controlPr>
            </control>
          </mc:Choice>
        </mc:AlternateContent>
        <mc:AlternateContent xmlns:mc="http://schemas.openxmlformats.org/markup-compatibility/2006">
          <mc:Choice Requires="x14">
            <control shapeId="7181" r:id="rId17" name="Check Box 13">
              <controlPr locked="0" defaultSize="0" autoFill="0" autoLine="0" autoPict="0">
                <anchor moveWithCells="1">
                  <from>
                    <xdr:col>3</xdr:col>
                    <xdr:colOff>25400</xdr:colOff>
                    <xdr:row>51</xdr:row>
                    <xdr:rowOff>0</xdr:rowOff>
                  </from>
                  <to>
                    <xdr:col>15</xdr:col>
                    <xdr:colOff>76200</xdr:colOff>
                    <xdr:row>52</xdr:row>
                    <xdr:rowOff>0</xdr:rowOff>
                  </to>
                </anchor>
              </controlPr>
            </control>
          </mc:Choice>
        </mc:AlternateContent>
        <mc:AlternateContent xmlns:mc="http://schemas.openxmlformats.org/markup-compatibility/2006">
          <mc:Choice Requires="x14">
            <control shapeId="7182" r:id="rId18" name="Check Box 14">
              <controlPr locked="0" defaultSize="0" autoFill="0" autoLine="0" autoPict="0">
                <anchor moveWithCells="1">
                  <from>
                    <xdr:col>2</xdr:col>
                    <xdr:colOff>25400</xdr:colOff>
                    <xdr:row>52</xdr:row>
                    <xdr:rowOff>0</xdr:rowOff>
                  </from>
                  <to>
                    <xdr:col>21</xdr:col>
                    <xdr:colOff>31750</xdr:colOff>
                    <xdr:row>53</xdr:row>
                    <xdr:rowOff>0</xdr:rowOff>
                  </to>
                </anchor>
              </controlPr>
            </control>
          </mc:Choice>
        </mc:AlternateContent>
        <mc:AlternateContent xmlns:mc="http://schemas.openxmlformats.org/markup-compatibility/2006">
          <mc:Choice Requires="x14">
            <control shapeId="7183" r:id="rId19" name="Check Box 15">
              <controlPr locked="0" defaultSize="0" autoFill="0" autoLine="0" autoPict="0" altText="あり">
                <anchor moveWithCells="1">
                  <from>
                    <xdr:col>3</xdr:col>
                    <xdr:colOff>31750</xdr:colOff>
                    <xdr:row>55</xdr:row>
                    <xdr:rowOff>0</xdr:rowOff>
                  </from>
                  <to>
                    <xdr:col>8</xdr:col>
                    <xdr:colOff>114300</xdr:colOff>
                    <xdr:row>56</xdr:row>
                    <xdr:rowOff>0</xdr:rowOff>
                  </to>
                </anchor>
              </controlPr>
            </control>
          </mc:Choice>
        </mc:AlternateContent>
        <mc:AlternateContent xmlns:mc="http://schemas.openxmlformats.org/markup-compatibility/2006">
          <mc:Choice Requires="x14">
            <control shapeId="7184" r:id="rId20" name="Check Box 16">
              <controlPr locked="0" defaultSize="0" autoFill="0" autoLine="0" autoPict="0">
                <anchor moveWithCells="1">
                  <from>
                    <xdr:col>3</xdr:col>
                    <xdr:colOff>25400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7185" r:id="rId21" name="Check Box 17">
              <controlPr locked="0" defaultSize="0" autoFill="0" autoLine="0" autoPict="0">
                <anchor moveWithCells="1">
                  <from>
                    <xdr:col>3</xdr:col>
                    <xdr:colOff>31750</xdr:colOff>
                    <xdr:row>58</xdr:row>
                    <xdr:rowOff>0</xdr:rowOff>
                  </from>
                  <to>
                    <xdr:col>8</xdr:col>
                    <xdr:colOff>120650</xdr:colOff>
                    <xdr:row>59</xdr:row>
                    <xdr:rowOff>0</xdr:rowOff>
                  </to>
                </anchor>
              </controlPr>
            </control>
          </mc:Choice>
        </mc:AlternateContent>
        <mc:AlternateContent xmlns:mc="http://schemas.openxmlformats.org/markup-compatibility/2006">
          <mc:Choice Requires="x14">
            <control shapeId="7186" r:id="rId22" name="Check Box 18">
              <controlPr locked="0" defaultSize="0" autoFill="0" autoLine="0" autoPict="0">
                <anchor moveWithCells="1">
                  <from>
                    <xdr:col>3</xdr:col>
                    <xdr:colOff>31750</xdr:colOff>
                    <xdr:row>59</xdr:row>
                    <xdr:rowOff>0</xdr:rowOff>
                  </from>
                  <to>
                    <xdr:col>8</xdr:col>
                    <xdr:colOff>114300</xdr:colOff>
                    <xdr:row>60</xdr:row>
                    <xdr:rowOff>0</xdr:rowOff>
                  </to>
                </anchor>
              </controlPr>
            </control>
          </mc:Choice>
        </mc:AlternateContent>
        <mc:AlternateContent xmlns:mc="http://schemas.openxmlformats.org/markup-compatibility/2006">
          <mc:Choice Requires="x14">
            <control shapeId="7187" r:id="rId23" name="Check Box 19">
              <controlPr locked="0" defaultSize="0" autoFill="0" autoLine="0" autoPict="0">
                <anchor moveWithCells="1">
                  <from>
                    <xdr:col>3</xdr:col>
                    <xdr:colOff>25400</xdr:colOff>
                    <xdr:row>62</xdr:row>
                    <xdr:rowOff>0</xdr:rowOff>
                  </from>
                  <to>
                    <xdr:col>8</xdr:col>
                    <xdr:colOff>114300</xdr:colOff>
                    <xdr:row>62</xdr:row>
                    <xdr:rowOff>184150</xdr:rowOff>
                  </to>
                </anchor>
              </controlPr>
            </control>
          </mc:Choice>
        </mc:AlternateContent>
        <mc:AlternateContent xmlns:mc="http://schemas.openxmlformats.org/markup-compatibility/2006">
          <mc:Choice Requires="x14">
            <control shapeId="7188" r:id="rId24" name="Check Box 20">
              <controlPr locked="0" defaultSize="0" autoFill="0" autoLine="0" autoPict="0">
                <anchor moveWithCells="1">
                  <from>
                    <xdr:col>2</xdr:col>
                    <xdr:colOff>31750</xdr:colOff>
                    <xdr:row>34</xdr:row>
                    <xdr:rowOff>0</xdr:rowOff>
                  </from>
                  <to>
                    <xdr:col>7</xdr:col>
                    <xdr:colOff>114300</xdr:colOff>
                    <xdr:row>35</xdr:row>
                    <xdr:rowOff>0</xdr:rowOff>
                  </to>
                </anchor>
              </controlPr>
            </control>
          </mc:Choice>
        </mc:AlternateContent>
        <mc:AlternateContent xmlns:mc="http://schemas.openxmlformats.org/markup-compatibility/2006">
          <mc:Choice Requires="x14">
            <control shapeId="7189" r:id="rId25" name="Check Box 21">
              <controlPr locked="0" defaultSize="0" autoFill="0" autoLine="0" autoPict="0">
                <anchor moveWithCells="1">
                  <from>
                    <xdr:col>2</xdr:col>
                    <xdr:colOff>31750</xdr:colOff>
                    <xdr:row>35</xdr:row>
                    <xdr:rowOff>0</xdr:rowOff>
                  </from>
                  <to>
                    <xdr:col>7</xdr:col>
                    <xdr:colOff>114300</xdr:colOff>
                    <xdr:row>36</xdr:row>
                    <xdr:rowOff>0</xdr:rowOff>
                  </to>
                </anchor>
              </controlPr>
            </control>
          </mc:Choice>
        </mc:AlternateContent>
        <mc:AlternateContent xmlns:mc="http://schemas.openxmlformats.org/markup-compatibility/2006">
          <mc:Choice Requires="x14">
            <control shapeId="7190" r:id="rId26" name="Check Box 22">
              <controlPr locked="0" defaultSize="0" autoFill="0" autoLine="0" autoPict="0">
                <anchor moveWithCells="1">
                  <from>
                    <xdr:col>3</xdr:col>
                    <xdr:colOff>31750</xdr:colOff>
                    <xdr:row>36</xdr:row>
                    <xdr:rowOff>0</xdr:rowOff>
                  </from>
                  <to>
                    <xdr:col>11</xdr:col>
                    <xdr:colOff>19050</xdr:colOff>
                    <xdr:row>37</xdr:row>
                    <xdr:rowOff>25400</xdr:rowOff>
                  </to>
                </anchor>
              </controlPr>
            </control>
          </mc:Choice>
        </mc:AlternateContent>
        <mc:AlternateContent xmlns:mc="http://schemas.openxmlformats.org/markup-compatibility/2006">
          <mc:Choice Requires="x14">
            <control shapeId="7191" r:id="rId27" name="Check Box 23">
              <controlPr locked="0" defaultSize="0" autoFill="0" autoLine="0" autoPict="0">
                <anchor moveWithCells="1">
                  <from>
                    <xdr:col>13</xdr:col>
                    <xdr:colOff>25400</xdr:colOff>
                    <xdr:row>36</xdr:row>
                    <xdr:rowOff>0</xdr:rowOff>
                  </from>
                  <to>
                    <xdr:col>16</xdr:col>
                    <xdr:colOff>0</xdr:colOff>
                    <xdr:row>37</xdr:row>
                    <xdr:rowOff>25400</xdr:rowOff>
                  </to>
                </anchor>
              </controlPr>
            </control>
          </mc:Choice>
        </mc:AlternateContent>
        <mc:AlternateContent xmlns:mc="http://schemas.openxmlformats.org/markup-compatibility/2006">
          <mc:Choice Requires="x14">
            <control shapeId="7192" r:id="rId28" name="Check Box 24">
              <controlPr locked="0" defaultSize="0" autoFill="0" autoLine="0" autoPict="0">
                <anchor moveWithCells="1">
                  <from>
                    <xdr:col>2</xdr:col>
                    <xdr:colOff>31750</xdr:colOff>
                    <xdr:row>28</xdr:row>
                    <xdr:rowOff>0</xdr:rowOff>
                  </from>
                  <to>
                    <xdr:col>16</xdr:col>
                    <xdr:colOff>127000</xdr:colOff>
                    <xdr:row>28</xdr:row>
                    <xdr:rowOff>184150</xdr:rowOff>
                  </to>
                </anchor>
              </controlPr>
            </control>
          </mc:Choice>
        </mc:AlternateContent>
        <mc:AlternateContent xmlns:mc="http://schemas.openxmlformats.org/markup-compatibility/2006">
          <mc:Choice Requires="x14">
            <control shapeId="7193" r:id="rId29" name="Check Box 25">
              <controlPr locked="0" defaultSize="0" autoFill="0" autoLine="0" autoPict="0">
                <anchor moveWithCells="1">
                  <from>
                    <xdr:col>2</xdr:col>
                    <xdr:colOff>31750</xdr:colOff>
                    <xdr:row>29</xdr:row>
                    <xdr:rowOff>0</xdr:rowOff>
                  </from>
                  <to>
                    <xdr:col>10</xdr:col>
                    <xdr:colOff>190500</xdr:colOff>
                    <xdr:row>29</xdr:row>
                    <xdr:rowOff>184150</xdr:rowOff>
                  </to>
                </anchor>
              </controlPr>
            </control>
          </mc:Choice>
        </mc:AlternateContent>
        <mc:AlternateContent xmlns:mc="http://schemas.openxmlformats.org/markup-compatibility/2006">
          <mc:Choice Requires="x14">
            <control shapeId="7194" r:id="rId30" name="Check Box 26">
              <controlPr locked="0" defaultSize="0" autoFill="0" autoLine="0" autoPict="0">
                <anchor moveWithCells="1">
                  <from>
                    <xdr:col>3</xdr:col>
                    <xdr:colOff>25400</xdr:colOff>
                    <xdr:row>30</xdr:row>
                    <xdr:rowOff>0</xdr:rowOff>
                  </from>
                  <to>
                    <xdr:col>12</xdr:col>
                    <xdr:colOff>133350</xdr:colOff>
                    <xdr:row>30</xdr:row>
                    <xdr:rowOff>177800</xdr:rowOff>
                  </to>
                </anchor>
              </controlPr>
            </control>
          </mc:Choice>
        </mc:AlternateContent>
        <mc:AlternateContent xmlns:mc="http://schemas.openxmlformats.org/markup-compatibility/2006">
          <mc:Choice Requires="x14">
            <control shapeId="7195" r:id="rId31" name="Check Box 27">
              <controlPr locked="0" defaultSize="0" autoFill="0" autoLine="0" autoPict="0">
                <anchor moveWithCells="1">
                  <from>
                    <xdr:col>3</xdr:col>
                    <xdr:colOff>25400</xdr:colOff>
                    <xdr:row>31</xdr:row>
                    <xdr:rowOff>6350</xdr:rowOff>
                  </from>
                  <to>
                    <xdr:col>12</xdr:col>
                    <xdr:colOff>190500</xdr:colOff>
                    <xdr:row>31</xdr:row>
                    <xdr:rowOff>184150</xdr:rowOff>
                  </to>
                </anchor>
              </controlPr>
            </control>
          </mc:Choice>
        </mc:AlternateContent>
        <mc:AlternateContent xmlns:mc="http://schemas.openxmlformats.org/markup-compatibility/2006">
          <mc:Choice Requires="x14">
            <control shapeId="7196" r:id="rId32" name="Check Box 28">
              <controlPr locked="0" defaultSize="0" autoFill="0" autoLine="0" autoPict="0">
                <anchor moveWithCells="1">
                  <from>
                    <xdr:col>2</xdr:col>
                    <xdr:colOff>25400</xdr:colOff>
                    <xdr:row>32</xdr:row>
                    <xdr:rowOff>0</xdr:rowOff>
                  </from>
                  <to>
                    <xdr:col>6</xdr:col>
                    <xdr:colOff>190500</xdr:colOff>
                    <xdr:row>33</xdr:row>
                    <xdr:rowOff>12700</xdr:rowOff>
                  </to>
                </anchor>
              </controlPr>
            </control>
          </mc:Choice>
        </mc:AlternateContent>
        <mc:AlternateContent xmlns:mc="http://schemas.openxmlformats.org/markup-compatibility/2006">
          <mc:Choice Requires="x14">
            <control shapeId="7197" r:id="rId33" name="Check Box 29">
              <controlPr defaultSize="0" autoFill="0" autoLine="0" autoPict="0">
                <anchor moveWithCells="1">
                  <from>
                    <xdr:col>2</xdr:col>
                    <xdr:colOff>25400</xdr:colOff>
                    <xdr:row>23</xdr:row>
                    <xdr:rowOff>25400</xdr:rowOff>
                  </from>
                  <to>
                    <xdr:col>24</xdr:col>
                    <xdr:colOff>171450</xdr:colOff>
                    <xdr:row>24</xdr:row>
                    <xdr:rowOff>25400</xdr:rowOff>
                  </to>
                </anchor>
              </controlPr>
            </control>
          </mc:Choice>
        </mc:AlternateContent>
        <mc:AlternateContent xmlns:mc="http://schemas.openxmlformats.org/markup-compatibility/2006">
          <mc:Choice Requires="x14">
            <control shapeId="7198" r:id="rId34" name="Check Box 30">
              <controlPr locked="0" defaultSize="0" autoFill="0" autoLine="0" autoPict="0">
                <anchor moveWithCells="1">
                  <from>
                    <xdr:col>2</xdr:col>
                    <xdr:colOff>25400</xdr:colOff>
                    <xdr:row>64</xdr:row>
                    <xdr:rowOff>209550</xdr:rowOff>
                  </from>
                  <to>
                    <xdr:col>14</xdr:col>
                    <xdr:colOff>165100</xdr:colOff>
                    <xdr:row>65</xdr:row>
                    <xdr:rowOff>184150</xdr:rowOff>
                  </to>
                </anchor>
              </controlPr>
            </control>
          </mc:Choice>
        </mc:AlternateContent>
        <mc:AlternateContent xmlns:mc="http://schemas.openxmlformats.org/markup-compatibility/2006">
          <mc:Choice Requires="x14">
            <control shapeId="7199" r:id="rId35" name="Check Box 31">
              <controlPr locked="0" defaultSize="0" autoFill="0" autoLine="0" autoPict="0">
                <anchor moveWithCells="1">
                  <from>
                    <xdr:col>3</xdr:col>
                    <xdr:colOff>31750</xdr:colOff>
                    <xdr:row>66</xdr:row>
                    <xdr:rowOff>0</xdr:rowOff>
                  </from>
                  <to>
                    <xdr:col>14</xdr:col>
                    <xdr:colOff>190500</xdr:colOff>
                    <xdr:row>66</xdr:row>
                    <xdr:rowOff>184150</xdr:rowOff>
                  </to>
                </anchor>
              </controlPr>
            </control>
          </mc:Choice>
        </mc:AlternateContent>
        <mc:AlternateContent xmlns:mc="http://schemas.openxmlformats.org/markup-compatibility/2006">
          <mc:Choice Requires="x14">
            <control shapeId="7200" r:id="rId36" name="Check Box 32">
              <controlPr locked="0" defaultSize="0" autoFill="0" autoLine="0" autoPict="0">
                <anchor moveWithCells="1">
                  <from>
                    <xdr:col>3</xdr:col>
                    <xdr:colOff>31750</xdr:colOff>
                    <xdr:row>67</xdr:row>
                    <xdr:rowOff>0</xdr:rowOff>
                  </from>
                  <to>
                    <xdr:col>10</xdr:col>
                    <xdr:colOff>0</xdr:colOff>
                    <xdr:row>67</xdr:row>
                    <xdr:rowOff>190500</xdr:rowOff>
                  </to>
                </anchor>
              </controlPr>
            </control>
          </mc:Choice>
        </mc:AlternateContent>
        <mc:AlternateContent xmlns:mc="http://schemas.openxmlformats.org/markup-compatibility/2006">
          <mc:Choice Requires="x14">
            <control shapeId="7201" r:id="rId37" name="Check Box 33">
              <controlPr locked="0" defaultSize="0" autoFill="0" autoLine="0" autoPict="0">
                <anchor moveWithCells="1">
                  <from>
                    <xdr:col>3</xdr:col>
                    <xdr:colOff>31750</xdr:colOff>
                    <xdr:row>68</xdr:row>
                    <xdr:rowOff>0</xdr:rowOff>
                  </from>
                  <to>
                    <xdr:col>12</xdr:col>
                    <xdr:colOff>190500</xdr:colOff>
                    <xdr:row>68</xdr:row>
                    <xdr:rowOff>184150</xdr:rowOff>
                  </to>
                </anchor>
              </controlPr>
            </control>
          </mc:Choice>
        </mc:AlternateContent>
        <mc:AlternateContent xmlns:mc="http://schemas.openxmlformats.org/markup-compatibility/2006">
          <mc:Choice Requires="x14">
            <control shapeId="7202" r:id="rId38" name="Check Box 34">
              <controlPr locked="0" defaultSize="0" autoFill="0" autoLine="0" autoPict="0">
                <anchor moveWithCells="1">
                  <from>
                    <xdr:col>3</xdr:col>
                    <xdr:colOff>31750</xdr:colOff>
                    <xdr:row>69</xdr:row>
                    <xdr:rowOff>0</xdr:rowOff>
                  </from>
                  <to>
                    <xdr:col>16</xdr:col>
                    <xdr:colOff>139700</xdr:colOff>
                    <xdr:row>69</xdr:row>
                    <xdr:rowOff>190500</xdr:rowOff>
                  </to>
                </anchor>
              </controlPr>
            </control>
          </mc:Choice>
        </mc:AlternateContent>
        <mc:AlternateContent xmlns:mc="http://schemas.openxmlformats.org/markup-compatibility/2006">
          <mc:Choice Requires="x14">
            <control shapeId="7203" r:id="rId39" name="Check Box 35">
              <controlPr locked="0" defaultSize="0" autoFill="0" autoLine="0" autoPict="0">
                <anchor moveWithCells="1">
                  <from>
                    <xdr:col>2</xdr:col>
                    <xdr:colOff>25400</xdr:colOff>
                    <xdr:row>70</xdr:row>
                    <xdr:rowOff>0</xdr:rowOff>
                  </from>
                  <to>
                    <xdr:col>20</xdr:col>
                    <xdr:colOff>0</xdr:colOff>
                    <xdr:row>70</xdr:row>
                    <xdr:rowOff>203200</xdr:rowOff>
                  </to>
                </anchor>
              </controlPr>
            </control>
          </mc:Choice>
        </mc:AlternateContent>
        <mc:AlternateContent xmlns:mc="http://schemas.openxmlformats.org/markup-compatibility/2006">
          <mc:Choice Requires="x14">
            <control shapeId="7204" r:id="rId40" name="Check Box 36">
              <controlPr locked="0" defaultSize="0" autoFill="0" autoLine="0" autoPict="0">
                <anchor moveWithCells="1">
                  <from>
                    <xdr:col>3</xdr:col>
                    <xdr:colOff>31750</xdr:colOff>
                    <xdr:row>71</xdr:row>
                    <xdr:rowOff>0</xdr:rowOff>
                  </from>
                  <to>
                    <xdr:col>16</xdr:col>
                    <xdr:colOff>190500</xdr:colOff>
                    <xdr:row>71</xdr:row>
                    <xdr:rowOff>190500</xdr:rowOff>
                  </to>
                </anchor>
              </controlPr>
            </control>
          </mc:Choice>
        </mc:AlternateContent>
        <mc:AlternateContent xmlns:mc="http://schemas.openxmlformats.org/markup-compatibility/2006">
          <mc:Choice Requires="x14">
            <control shapeId="7205" r:id="rId41" name="Check Box 37">
              <controlPr locked="0" defaultSize="0" autoFill="0" autoLine="0" autoPict="0">
                <anchor moveWithCells="1">
                  <from>
                    <xdr:col>3</xdr:col>
                    <xdr:colOff>31750</xdr:colOff>
                    <xdr:row>73</xdr:row>
                    <xdr:rowOff>0</xdr:rowOff>
                  </from>
                  <to>
                    <xdr:col>12</xdr:col>
                    <xdr:colOff>184150</xdr:colOff>
                    <xdr:row>73</xdr:row>
                    <xdr:rowOff>203200</xdr:rowOff>
                  </to>
                </anchor>
              </controlPr>
            </control>
          </mc:Choice>
        </mc:AlternateContent>
        <mc:AlternateContent xmlns:mc="http://schemas.openxmlformats.org/markup-compatibility/2006">
          <mc:Choice Requires="x14">
            <control shapeId="7206" r:id="rId42" name="Check Box 38">
              <controlPr locked="0" defaultSize="0" autoFill="0" autoLine="0" autoPict="0">
                <anchor moveWithCells="1">
                  <from>
                    <xdr:col>3</xdr:col>
                    <xdr:colOff>25400</xdr:colOff>
                    <xdr:row>61</xdr:row>
                    <xdr:rowOff>0</xdr:rowOff>
                  </from>
                  <to>
                    <xdr:col>7</xdr:col>
                    <xdr:colOff>57150</xdr:colOff>
                    <xdr:row>61</xdr:row>
                    <xdr:rowOff>171450</xdr:rowOff>
                  </to>
                </anchor>
              </controlPr>
            </control>
          </mc:Choice>
        </mc:AlternateContent>
        <mc:AlternateContent xmlns:mc="http://schemas.openxmlformats.org/markup-compatibility/2006">
          <mc:Choice Requires="x14">
            <control shapeId="7207" r:id="rId43" name="Check Box 39">
              <controlPr defaultSize="0" autoFill="0" autoLine="0" autoPict="0">
                <anchor moveWithCells="1">
                  <from>
                    <xdr:col>2</xdr:col>
                    <xdr:colOff>25400</xdr:colOff>
                    <xdr:row>21</xdr:row>
                    <xdr:rowOff>12700</xdr:rowOff>
                  </from>
                  <to>
                    <xdr:col>27</xdr:col>
                    <xdr:colOff>152400</xdr:colOff>
                    <xdr:row>22</xdr:row>
                    <xdr:rowOff>31750</xdr:rowOff>
                  </to>
                </anchor>
              </controlPr>
            </control>
          </mc:Choice>
        </mc:AlternateContent>
        <mc:AlternateContent xmlns:mc="http://schemas.openxmlformats.org/markup-compatibility/2006">
          <mc:Choice Requires="x14">
            <control shapeId="7208" r:id="rId44" name="Check Box 40">
              <controlPr defaultSize="0" autoFill="0" autoLine="0" autoPict="0">
                <anchor moveWithCells="1">
                  <from>
                    <xdr:col>2</xdr:col>
                    <xdr:colOff>25400</xdr:colOff>
                    <xdr:row>22</xdr:row>
                    <xdr:rowOff>6350</xdr:rowOff>
                  </from>
                  <to>
                    <xdr:col>10</xdr:col>
                    <xdr:colOff>146050</xdr:colOff>
                    <xdr:row>23</xdr:row>
                    <xdr:rowOff>38100</xdr:rowOff>
                  </to>
                </anchor>
              </controlPr>
            </control>
          </mc:Choice>
        </mc:AlternateContent>
        <mc:AlternateContent xmlns:mc="http://schemas.openxmlformats.org/markup-compatibility/2006">
          <mc:Choice Requires="x14">
            <control shapeId="7209" r:id="rId45" name="Check Box 41">
              <controlPr locked="0" defaultSize="0" autoFill="0" autoLine="0" autoPict="0">
                <anchor moveWithCells="1">
                  <from>
                    <xdr:col>3</xdr:col>
                    <xdr:colOff>38100</xdr:colOff>
                    <xdr:row>44</xdr:row>
                    <xdr:rowOff>184150</xdr:rowOff>
                  </from>
                  <to>
                    <xdr:col>21</xdr:col>
                    <xdr:colOff>44450</xdr:colOff>
                    <xdr:row>45</xdr:row>
                    <xdr:rowOff>177800</xdr:rowOff>
                  </to>
                </anchor>
              </controlPr>
            </control>
          </mc:Choice>
        </mc:AlternateContent>
        <mc:AlternateContent xmlns:mc="http://schemas.openxmlformats.org/markup-compatibility/2006">
          <mc:Choice Requires="x14">
            <control shapeId="7210" r:id="rId46" name="Check Box 42">
              <controlPr locked="0" defaultSize="0" autoFill="0" autoLine="0" autoPict="0">
                <anchor moveWithCells="1">
                  <from>
                    <xdr:col>3</xdr:col>
                    <xdr:colOff>31750</xdr:colOff>
                    <xdr:row>46</xdr:row>
                    <xdr:rowOff>6350</xdr:rowOff>
                  </from>
                  <to>
                    <xdr:col>21</xdr:col>
                    <xdr:colOff>19050</xdr:colOff>
                    <xdr:row>47</xdr:row>
                    <xdr:rowOff>0</xdr:rowOff>
                  </to>
                </anchor>
              </controlPr>
            </control>
          </mc:Choice>
        </mc:AlternateContent>
        <mc:AlternateContent xmlns:mc="http://schemas.openxmlformats.org/markup-compatibility/2006">
          <mc:Choice Requires="x14">
            <control shapeId="7211" r:id="rId47" name="Check Box 43">
              <controlPr locked="0" defaultSize="0" autoFill="0" autoLine="0" autoPict="0">
                <anchor moveWithCells="1">
                  <from>
                    <xdr:col>9</xdr:col>
                    <xdr:colOff>12700</xdr:colOff>
                    <xdr:row>60</xdr:row>
                    <xdr:rowOff>190500</xdr:rowOff>
                  </from>
                  <to>
                    <xdr:col>17</xdr:col>
                    <xdr:colOff>0</xdr:colOff>
                    <xdr:row>61</xdr:row>
                    <xdr:rowOff>184150</xdr:rowOff>
                  </to>
                </anchor>
              </controlPr>
            </control>
          </mc:Choice>
        </mc:AlternateContent>
        <mc:AlternateContent xmlns:mc="http://schemas.openxmlformats.org/markup-compatibility/2006">
          <mc:Choice Requires="x14">
            <control shapeId="7212" r:id="rId48" name="Check Box 44">
              <controlPr locked="0" defaultSize="0" autoFill="0" autoLine="0" autoPict="0">
                <anchor moveWithCells="1">
                  <from>
                    <xdr:col>2</xdr:col>
                    <xdr:colOff>31750</xdr:colOff>
                    <xdr:row>26</xdr:row>
                    <xdr:rowOff>38100</xdr:rowOff>
                  </from>
                  <to>
                    <xdr:col>11</xdr:col>
                    <xdr:colOff>19050</xdr:colOff>
                    <xdr:row>26</xdr:row>
                    <xdr:rowOff>203200</xdr:rowOff>
                  </to>
                </anchor>
              </controlPr>
            </control>
          </mc:Choice>
        </mc:AlternateContent>
        <mc:AlternateContent xmlns:mc="http://schemas.openxmlformats.org/markup-compatibility/2006">
          <mc:Choice Requires="x14">
            <control shapeId="7213" r:id="rId49" name="Check Box 45">
              <controlPr locked="0" defaultSize="0" autoFill="0" autoLine="0" autoPict="0">
                <anchor moveWithCells="1">
                  <from>
                    <xdr:col>2</xdr:col>
                    <xdr:colOff>31750</xdr:colOff>
                    <xdr:row>27</xdr:row>
                    <xdr:rowOff>6350</xdr:rowOff>
                  </from>
                  <to>
                    <xdr:col>16</xdr:col>
                    <xdr:colOff>82550</xdr:colOff>
                    <xdr:row>27</xdr:row>
                    <xdr:rowOff>177800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43F66-315D-4D02-9A39-2E9F7998B7F6}">
  <sheetPr codeName="Sheet3">
    <pageSetUpPr fitToPage="1"/>
  </sheetPr>
  <dimension ref="B1:BB123"/>
  <sheetViews>
    <sheetView showGridLines="0" zoomScale="85" zoomScaleNormal="85" zoomScaleSheetLayoutView="70" workbookViewId="0">
      <selection activeCell="AA7" sqref="AA7:AM8"/>
    </sheetView>
  </sheetViews>
  <sheetFormatPr defaultRowHeight="18" x14ac:dyDescent="0.55000000000000004"/>
  <cols>
    <col min="1" max="21" width="2.58203125" customWidth="1"/>
    <col min="22" max="22" width="3" customWidth="1"/>
    <col min="23" max="42" width="2.58203125" style="10" customWidth="1"/>
    <col min="43" max="43" width="3.58203125" style="10" customWidth="1"/>
    <col min="44" max="44" width="2.58203125" style="10" customWidth="1"/>
    <col min="45" max="45" width="38.08203125" style="10" customWidth="1"/>
    <col min="46" max="46" width="8.58203125" style="107" customWidth="1"/>
    <col min="47" max="54" width="8.6640625" style="107"/>
  </cols>
  <sheetData>
    <row r="1" spans="2:54" ht="18.5" thickBot="1" x14ac:dyDescent="0.6">
      <c r="C1" t="s">
        <v>0</v>
      </c>
      <c r="AG1" s="215" t="s">
        <v>90</v>
      </c>
      <c r="AH1" s="216"/>
      <c r="AI1" s="216"/>
      <c r="AJ1" s="216"/>
      <c r="AK1" s="216"/>
      <c r="AL1" s="216"/>
      <c r="AM1" s="216"/>
      <c r="AN1" s="216"/>
      <c r="AO1" s="216"/>
      <c r="AP1" s="217"/>
      <c r="AS1" s="38"/>
    </row>
    <row r="2" spans="2:54" ht="22.5" x14ac:dyDescent="0.55000000000000004">
      <c r="C2" s="268" t="s">
        <v>1</v>
      </c>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S2" s="38"/>
    </row>
    <row r="3" spans="2:54" ht="6" customHeight="1" x14ac:dyDescent="0.55000000000000004">
      <c r="AS3" s="38"/>
    </row>
    <row r="4" spans="2:54" ht="15" customHeight="1" x14ac:dyDescent="0.55000000000000004">
      <c r="C4" s="22" t="s">
        <v>76</v>
      </c>
      <c r="D4" s="80"/>
      <c r="AS4" s="38"/>
    </row>
    <row r="5" spans="2:54" ht="15" customHeight="1" x14ac:dyDescent="0.55000000000000004">
      <c r="C5" s="22" t="s">
        <v>77</v>
      </c>
      <c r="D5" s="80"/>
      <c r="AS5" s="38"/>
    </row>
    <row r="6" spans="2:54" ht="3.5" customHeight="1" x14ac:dyDescent="0.55000000000000004">
      <c r="C6" s="22"/>
      <c r="D6" s="80"/>
      <c r="AS6" s="38"/>
    </row>
    <row r="7" spans="2:54" ht="15" customHeight="1" x14ac:dyDescent="0.55000000000000004">
      <c r="D7" s="80"/>
      <c r="AA7" s="301" t="s">
        <v>93</v>
      </c>
      <c r="AB7" s="301"/>
      <c r="AC7" s="301"/>
      <c r="AD7" s="301"/>
      <c r="AE7" s="301"/>
      <c r="AF7" s="301"/>
      <c r="AG7" s="301"/>
      <c r="AH7" s="301"/>
      <c r="AI7" s="301"/>
      <c r="AJ7" s="301"/>
      <c r="AK7" s="301"/>
      <c r="AL7" s="301"/>
      <c r="AM7" s="301"/>
      <c r="AN7" s="288" t="s">
        <v>2</v>
      </c>
      <c r="AO7" s="288"/>
      <c r="AS7" s="258" t="s">
        <v>3</v>
      </c>
    </row>
    <row r="8" spans="2:54" s="22" customFormat="1" ht="15" customHeight="1" x14ac:dyDescent="0.55000000000000004">
      <c r="F8" s="22" t="s">
        <v>4</v>
      </c>
      <c r="K8" s="7" t="s">
        <v>5</v>
      </c>
      <c r="L8" s="7"/>
      <c r="M8" s="299" t="s">
        <v>92</v>
      </c>
      <c r="N8" s="299"/>
      <c r="O8" s="7" t="s">
        <v>6</v>
      </c>
      <c r="P8" s="299" t="s">
        <v>92</v>
      </c>
      <c r="Q8" s="299"/>
      <c r="R8" s="7" t="s">
        <v>7</v>
      </c>
      <c r="S8" s="299" t="s">
        <v>92</v>
      </c>
      <c r="T8" s="299"/>
      <c r="U8" s="7" t="s">
        <v>8</v>
      </c>
      <c r="V8" s="7"/>
      <c r="W8" s="17" t="s">
        <v>9</v>
      </c>
      <c r="X8" s="17"/>
      <c r="Y8" s="17"/>
      <c r="Z8" s="17"/>
      <c r="AA8" s="300"/>
      <c r="AB8" s="300"/>
      <c r="AC8" s="300"/>
      <c r="AD8" s="300"/>
      <c r="AE8" s="300"/>
      <c r="AF8" s="300"/>
      <c r="AG8" s="300"/>
      <c r="AH8" s="300"/>
      <c r="AI8" s="300"/>
      <c r="AJ8" s="300"/>
      <c r="AK8" s="300"/>
      <c r="AL8" s="300"/>
      <c r="AM8" s="300"/>
      <c r="AN8" s="289"/>
      <c r="AO8" s="289"/>
      <c r="AP8" s="10"/>
      <c r="AQ8" s="10"/>
      <c r="AR8" s="10"/>
      <c r="AS8" s="258"/>
      <c r="AT8" s="107"/>
      <c r="AU8" s="107"/>
      <c r="AV8" s="107"/>
      <c r="AW8" s="107"/>
      <c r="AX8" s="107"/>
      <c r="AY8" s="107"/>
      <c r="AZ8" s="107"/>
      <c r="BA8" s="107"/>
      <c r="BB8" s="107"/>
    </row>
    <row r="9" spans="2:54" ht="11.9" customHeight="1" x14ac:dyDescent="0.55000000000000004">
      <c r="AK9" s="282" t="s">
        <v>10</v>
      </c>
      <c r="AL9" s="282"/>
      <c r="AM9" s="282"/>
      <c r="AN9" s="282"/>
      <c r="AO9" s="282"/>
      <c r="AP9" s="282"/>
      <c r="AQ9" s="282"/>
      <c r="AS9" s="38"/>
    </row>
    <row r="10" spans="2:54" ht="5" customHeight="1" x14ac:dyDescent="0.55000000000000004">
      <c r="AK10" s="166"/>
      <c r="AL10" s="166"/>
      <c r="AM10" s="166"/>
      <c r="AN10" s="166"/>
      <c r="AO10" s="166"/>
      <c r="AP10" s="166"/>
      <c r="AQ10" s="166"/>
      <c r="AS10" s="38"/>
    </row>
    <row r="11" spans="2:54" ht="26.5" customHeight="1" x14ac:dyDescent="0.55000000000000004">
      <c r="C11" s="21" t="s">
        <v>11</v>
      </c>
      <c r="D11" s="4"/>
      <c r="E11" s="4"/>
      <c r="F11" s="4"/>
      <c r="G11" s="4"/>
      <c r="H11" s="4"/>
      <c r="I11" s="4"/>
      <c r="J11" s="300" t="s">
        <v>94</v>
      </c>
      <c r="K11" s="300"/>
      <c r="L11" s="300"/>
      <c r="M11" s="300"/>
      <c r="N11" s="300"/>
      <c r="O11" s="300"/>
      <c r="P11" s="300"/>
      <c r="Q11" s="300"/>
      <c r="R11" s="300"/>
      <c r="S11" s="300"/>
      <c r="T11" s="300"/>
      <c r="U11" s="300"/>
      <c r="V11" s="300"/>
      <c r="X11" s="271" t="s">
        <v>12</v>
      </c>
      <c r="Y11" s="271"/>
      <c r="Z11" s="271"/>
      <c r="AA11" s="301" t="s">
        <v>95</v>
      </c>
      <c r="AB11" s="301"/>
      <c r="AC11" s="301"/>
      <c r="AD11" s="301"/>
      <c r="AE11" s="10" t="s">
        <v>13</v>
      </c>
      <c r="AG11" s="271" t="s">
        <v>14</v>
      </c>
      <c r="AH11" s="271"/>
      <c r="AI11" s="271"/>
      <c r="AJ11" s="301">
        <v>20</v>
      </c>
      <c r="AK11" s="301"/>
      <c r="AL11" s="301"/>
      <c r="AM11" s="301"/>
      <c r="AN11" s="10" t="s">
        <v>15</v>
      </c>
      <c r="AO11" s="10" t="s">
        <v>13</v>
      </c>
      <c r="AS11" s="59" t="str">
        <f>IF(OR(J11="",AA11="",AJ11=""),"子の氏名・続柄・年齢を入力してください！","")</f>
        <v/>
      </c>
    </row>
    <row r="12" spans="2:54" ht="6" customHeight="1" thickBot="1" x14ac:dyDescent="0.6">
      <c r="AN12" s="77"/>
      <c r="AS12" s="38"/>
    </row>
    <row r="13" spans="2:54" ht="15" customHeight="1" x14ac:dyDescent="0.55000000000000004">
      <c r="B13" s="189" t="s">
        <v>16</v>
      </c>
      <c r="C13" s="81" t="s">
        <v>17</v>
      </c>
      <c r="D13" s="82"/>
      <c r="E13" s="82"/>
      <c r="F13" s="82"/>
      <c r="G13" s="82"/>
      <c r="H13" s="82"/>
      <c r="I13" s="82"/>
      <c r="J13" s="82"/>
      <c r="K13" s="82"/>
      <c r="L13" s="82"/>
      <c r="M13" s="82"/>
      <c r="N13" s="82"/>
      <c r="O13" s="82"/>
      <c r="P13" s="82"/>
      <c r="Q13" s="82"/>
      <c r="R13" s="82"/>
      <c r="S13" s="82"/>
      <c r="T13" s="82"/>
      <c r="U13" s="82"/>
      <c r="V13" s="82"/>
      <c r="W13" s="83"/>
      <c r="X13" s="83"/>
      <c r="Y13" s="83"/>
      <c r="Z13" s="83"/>
      <c r="AA13" s="83"/>
      <c r="AB13" s="83"/>
      <c r="AC13" s="83"/>
      <c r="AD13" s="83"/>
      <c r="AE13" s="83"/>
      <c r="AF13" s="83"/>
      <c r="AG13" s="83"/>
      <c r="AH13" s="83"/>
      <c r="AI13" s="83"/>
      <c r="AJ13" s="83"/>
      <c r="AK13" s="83"/>
      <c r="AL13" s="83"/>
      <c r="AM13" s="83"/>
      <c r="AN13" s="83"/>
      <c r="AO13" s="83"/>
      <c r="AP13" s="83"/>
      <c r="AQ13" s="84"/>
      <c r="AS13" s="38"/>
    </row>
    <row r="14" spans="2:54" ht="15" customHeight="1" x14ac:dyDescent="0.55000000000000004">
      <c r="B14" s="190"/>
      <c r="C14" s="276" t="str">
        <f>IF(COUNTIF(C15:C18,"TRUE")=1,"","以下からどれか１つ選択してください！")</f>
        <v/>
      </c>
      <c r="D14" s="277"/>
      <c r="E14" s="277"/>
      <c r="F14" s="277"/>
      <c r="G14" s="277"/>
      <c r="H14" s="277"/>
      <c r="I14" s="277"/>
      <c r="J14" s="277"/>
      <c r="K14" s="277"/>
      <c r="L14" s="277"/>
      <c r="M14" s="277"/>
      <c r="N14" s="277"/>
      <c r="O14" s="277"/>
      <c r="P14" s="277"/>
      <c r="Q14" s="277"/>
      <c r="R14" s="277"/>
      <c r="S14" s="277"/>
      <c r="T14" s="277"/>
      <c r="U14" s="277"/>
      <c r="V14" s="277"/>
      <c r="W14" s="278" t="s">
        <v>18</v>
      </c>
      <c r="X14" s="278"/>
      <c r="Y14" s="278"/>
      <c r="Z14" s="278"/>
      <c r="AA14" s="278"/>
      <c r="AB14" s="278"/>
      <c r="AC14" s="278"/>
      <c r="AD14" s="278"/>
      <c r="AE14" s="278"/>
      <c r="AF14" s="278"/>
      <c r="AG14" s="278"/>
      <c r="AH14" s="278"/>
      <c r="AI14" s="278"/>
      <c r="AJ14" s="278"/>
      <c r="AK14" s="278"/>
      <c r="AL14" s="278"/>
      <c r="AM14" s="278"/>
      <c r="AN14" s="278"/>
      <c r="AO14" s="278"/>
      <c r="AP14" s="278"/>
      <c r="AQ14" s="279"/>
      <c r="AS14" s="38"/>
    </row>
    <row r="15" spans="2:54" ht="15" customHeight="1" x14ac:dyDescent="0.55000000000000004">
      <c r="B15" s="190"/>
      <c r="C15" s="118" t="b">
        <v>1</v>
      </c>
      <c r="D15" s="1"/>
      <c r="E15" s="1"/>
      <c r="F15" s="1"/>
      <c r="G15" s="1"/>
      <c r="H15" s="1"/>
      <c r="I15" s="1"/>
      <c r="J15" s="1"/>
      <c r="K15" s="1"/>
      <c r="L15" s="1"/>
      <c r="M15" s="1"/>
      <c r="N15" s="1"/>
      <c r="O15" s="1"/>
      <c r="P15" s="1"/>
      <c r="Q15" s="1"/>
      <c r="R15" s="1"/>
      <c r="S15" s="1"/>
      <c r="T15" s="1"/>
      <c r="U15" s="1"/>
      <c r="V15" s="2"/>
      <c r="W15" s="283" t="s">
        <v>81</v>
      </c>
      <c r="X15" s="284"/>
      <c r="Y15" s="284"/>
      <c r="Z15" s="284"/>
      <c r="AA15" s="284"/>
      <c r="AB15" s="284"/>
      <c r="AC15" s="284"/>
      <c r="AD15" s="284"/>
      <c r="AE15" s="284"/>
      <c r="AF15" s="284"/>
      <c r="AG15" s="284"/>
      <c r="AH15" s="284"/>
      <c r="AI15" s="284"/>
      <c r="AJ15" s="284"/>
      <c r="AK15" s="284"/>
      <c r="AL15" s="284"/>
      <c r="AM15" s="284"/>
      <c r="AN15" s="284"/>
      <c r="AO15" s="284"/>
      <c r="AP15" s="284"/>
      <c r="AQ15" s="285"/>
      <c r="AS15" s="38"/>
    </row>
    <row r="16" spans="2:54" ht="15" customHeight="1" x14ac:dyDescent="0.55000000000000004">
      <c r="B16" s="190"/>
      <c r="C16" s="117" t="b">
        <v>0</v>
      </c>
      <c r="V16" s="3"/>
      <c r="W16" s="135" t="s">
        <v>80</v>
      </c>
      <c r="X16" s="25"/>
      <c r="Y16" s="25"/>
      <c r="Z16" s="25"/>
      <c r="AA16" s="25"/>
      <c r="AB16" s="25"/>
      <c r="AC16" s="25"/>
      <c r="AD16" s="25"/>
      <c r="AE16" s="25"/>
      <c r="AF16" s="25"/>
      <c r="AG16" s="25"/>
      <c r="AH16" s="25"/>
      <c r="AI16" s="25"/>
      <c r="AJ16" s="25"/>
      <c r="AK16" s="25"/>
      <c r="AL16" s="25"/>
      <c r="AM16" s="25"/>
      <c r="AN16" s="25"/>
      <c r="AO16" s="25"/>
      <c r="AP16" s="25"/>
      <c r="AQ16" s="86"/>
      <c r="AS16" s="38"/>
    </row>
    <row r="17" spans="2:54" ht="15" customHeight="1" x14ac:dyDescent="0.55000000000000004">
      <c r="B17" s="190"/>
      <c r="C17" s="117" t="b">
        <v>0</v>
      </c>
      <c r="V17" s="3"/>
      <c r="W17" s="14" t="str">
        <f>IF(C17=TRUE,"学生証または在学証明書（写）_氏名、学校名、有効期間記載のもの","")</f>
        <v/>
      </c>
      <c r="AQ17" s="67"/>
      <c r="AS17" s="38"/>
    </row>
    <row r="18" spans="2:54" ht="15" customHeight="1" x14ac:dyDescent="0.55000000000000004">
      <c r="B18" s="190"/>
      <c r="C18" s="117" t="b">
        <v>0</v>
      </c>
      <c r="I18" s="194" t="str">
        <f>IF(AND(C18=TRUE,OR(J19="",J20="")),"以下入力してください!","")</f>
        <v/>
      </c>
      <c r="J18" s="194"/>
      <c r="K18" s="194"/>
      <c r="L18" s="194"/>
      <c r="M18" s="194"/>
      <c r="N18" s="194"/>
      <c r="O18" s="194"/>
      <c r="P18" s="194"/>
      <c r="Q18" s="194"/>
      <c r="R18" s="194"/>
      <c r="S18" s="194"/>
      <c r="T18" s="194"/>
      <c r="U18" s="194"/>
      <c r="V18" s="3"/>
      <c r="W18" s="14" t="str">
        <f>IF(C18=TRUE,"送金証明書類（ATM控・通帳写し、現金書留の控等（写））","")</f>
        <v/>
      </c>
      <c r="AQ18" s="67"/>
      <c r="AS18" s="38"/>
    </row>
    <row r="19" spans="2:54" ht="15" customHeight="1" x14ac:dyDescent="0.55000000000000004">
      <c r="B19" s="190"/>
      <c r="C19" s="270" t="s">
        <v>19</v>
      </c>
      <c r="D19" s="271"/>
      <c r="E19" s="271"/>
      <c r="F19" s="271"/>
      <c r="G19" s="271"/>
      <c r="H19" s="271"/>
      <c r="I19" s="271"/>
      <c r="J19" s="274"/>
      <c r="K19" s="274"/>
      <c r="L19" s="274"/>
      <c r="M19" s="274"/>
      <c r="N19" s="274"/>
      <c r="O19" s="274"/>
      <c r="P19" s="274"/>
      <c r="Q19" s="274"/>
      <c r="R19" s="274"/>
      <c r="S19" s="274"/>
      <c r="T19" s="274"/>
      <c r="U19" s="274"/>
      <c r="V19" s="6" t="s">
        <v>13</v>
      </c>
      <c r="W19" s="19" t="str">
        <f>IF(C18=TRUE,"※手渡しは認められません。","")</f>
        <v/>
      </c>
      <c r="AQ19" s="67"/>
      <c r="AS19" s="38"/>
    </row>
    <row r="20" spans="2:54" ht="15" customHeight="1" x14ac:dyDescent="0.55000000000000004">
      <c r="B20" s="190"/>
      <c r="C20" s="272" t="s">
        <v>20</v>
      </c>
      <c r="D20" s="273"/>
      <c r="E20" s="273"/>
      <c r="F20" s="273"/>
      <c r="G20" s="273"/>
      <c r="H20" s="273"/>
      <c r="I20" s="273"/>
      <c r="J20" s="275"/>
      <c r="K20" s="275"/>
      <c r="L20" s="275"/>
      <c r="M20" s="275"/>
      <c r="N20" s="275"/>
      <c r="O20" s="275"/>
      <c r="P20" s="275"/>
      <c r="Q20" s="7" t="s">
        <v>21</v>
      </c>
      <c r="R20" s="7"/>
      <c r="S20" s="7"/>
      <c r="T20" s="7"/>
      <c r="U20" s="7"/>
      <c r="V20" s="8"/>
      <c r="W20" s="20" t="str">
        <f>IF(C18=TRUE,"※継続した送金が確認できない場合は認定できません。","")</f>
        <v/>
      </c>
      <c r="X20" s="17"/>
      <c r="Y20" s="17"/>
      <c r="Z20" s="17"/>
      <c r="AA20" s="17"/>
      <c r="AB20" s="17"/>
      <c r="AC20" s="17"/>
      <c r="AD20" s="17"/>
      <c r="AE20" s="17"/>
      <c r="AF20" s="17"/>
      <c r="AG20" s="17"/>
      <c r="AH20" s="17"/>
      <c r="AI20" s="17"/>
      <c r="AJ20" s="17"/>
      <c r="AK20" s="17"/>
      <c r="AL20" s="17"/>
      <c r="AM20" s="17"/>
      <c r="AN20" s="17"/>
      <c r="AO20" s="17"/>
      <c r="AP20" s="17"/>
      <c r="AQ20" s="85"/>
      <c r="AS20" s="38"/>
    </row>
    <row r="21" spans="2:54" ht="15" customHeight="1" x14ac:dyDescent="0.55000000000000004">
      <c r="B21" s="190"/>
      <c r="C21" s="27" t="s">
        <v>22</v>
      </c>
      <c r="D21" s="28"/>
      <c r="E21" s="28"/>
      <c r="F21" s="28"/>
      <c r="G21" s="28"/>
      <c r="H21" s="28"/>
      <c r="I21" s="28"/>
      <c r="J21" s="28"/>
      <c r="K21" s="28"/>
      <c r="L21" s="28"/>
      <c r="M21" s="28"/>
      <c r="N21" s="28"/>
      <c r="O21" s="28"/>
      <c r="P21" s="28"/>
      <c r="Q21" s="28"/>
      <c r="R21" s="28"/>
      <c r="S21" s="28"/>
      <c r="T21" s="28"/>
      <c r="U21" s="28"/>
      <c r="V21" s="28"/>
      <c r="W21" s="263" t="str">
        <f>IF(COUNTIF(C22:C24,"TRUE")=1,"","どれか1つ選択してください！")</f>
        <v/>
      </c>
      <c r="X21" s="263"/>
      <c r="Y21" s="263"/>
      <c r="Z21" s="263"/>
      <c r="AA21" s="263"/>
      <c r="AB21" s="263"/>
      <c r="AC21" s="263"/>
      <c r="AD21" s="263"/>
      <c r="AE21" s="263"/>
      <c r="AF21" s="263"/>
      <c r="AG21" s="263"/>
      <c r="AH21" s="263"/>
      <c r="AI21" s="263"/>
      <c r="AJ21" s="29"/>
      <c r="AK21" s="29"/>
      <c r="AL21" s="29"/>
      <c r="AM21" s="29"/>
      <c r="AN21" s="29"/>
      <c r="AO21" s="29"/>
      <c r="AP21" s="29"/>
      <c r="AQ21" s="64"/>
      <c r="AS21" s="38"/>
    </row>
    <row r="22" spans="2:54" ht="15" customHeight="1" x14ac:dyDescent="0.55000000000000004">
      <c r="B22" s="190"/>
      <c r="C22" s="119" t="b">
        <v>1</v>
      </c>
      <c r="AQ22" s="67"/>
      <c r="AS22" s="38"/>
    </row>
    <row r="23" spans="2:54" ht="15" customHeight="1" x14ac:dyDescent="0.55000000000000004">
      <c r="B23" s="190"/>
      <c r="C23" s="119" t="b">
        <v>0</v>
      </c>
      <c r="AQ23" s="67"/>
      <c r="AS23" s="38"/>
    </row>
    <row r="24" spans="2:54" ht="15" customHeight="1" x14ac:dyDescent="0.55000000000000004">
      <c r="B24" s="190"/>
      <c r="C24" s="119" t="b">
        <v>0</v>
      </c>
      <c r="AQ24" s="67"/>
      <c r="AS24" s="38"/>
    </row>
    <row r="25" spans="2:54" ht="15" customHeight="1" x14ac:dyDescent="0.55000000000000004">
      <c r="B25" s="190"/>
      <c r="C25" s="9"/>
      <c r="D25" s="4" t="s">
        <v>23</v>
      </c>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17" t="s">
        <v>13</v>
      </c>
      <c r="AQ25" s="85"/>
      <c r="AS25" s="38"/>
    </row>
    <row r="26" spans="2:54" s="22" customFormat="1" ht="15" customHeight="1" x14ac:dyDescent="0.55000000000000004">
      <c r="B26" s="190"/>
      <c r="C26" s="27" t="s">
        <v>96</v>
      </c>
      <c r="D26" s="31"/>
      <c r="E26" s="31"/>
      <c r="F26" s="31"/>
      <c r="G26" s="31"/>
      <c r="H26" s="31"/>
      <c r="I26" s="31"/>
      <c r="J26" s="31"/>
      <c r="K26" s="31"/>
      <c r="L26" s="31"/>
      <c r="M26" s="31"/>
      <c r="N26" s="31"/>
      <c r="O26" s="31"/>
      <c r="P26" s="31"/>
      <c r="Q26" s="31"/>
      <c r="R26" s="31"/>
      <c r="S26" s="31"/>
      <c r="T26" s="31"/>
      <c r="U26" s="31"/>
      <c r="V26" s="31"/>
      <c r="W26" s="263" t="str">
        <f>IF(COUNTIF(C27:C33,"TRUE")=1,"","どれか1つ選択してください！")</f>
        <v/>
      </c>
      <c r="X26" s="263"/>
      <c r="Y26" s="263"/>
      <c r="Z26" s="263"/>
      <c r="AA26" s="263"/>
      <c r="AB26" s="263"/>
      <c r="AC26" s="263"/>
      <c r="AD26" s="263"/>
      <c r="AE26" s="263"/>
      <c r="AF26" s="263"/>
      <c r="AG26" s="263"/>
      <c r="AH26" s="263"/>
      <c r="AI26" s="263"/>
      <c r="AJ26" s="29"/>
      <c r="AK26" s="29"/>
      <c r="AL26" s="29"/>
      <c r="AM26" s="29"/>
      <c r="AN26" s="29"/>
      <c r="AO26" s="29"/>
      <c r="AP26" s="29"/>
      <c r="AQ26" s="64"/>
      <c r="AR26" s="10"/>
      <c r="AS26" s="38"/>
      <c r="AT26" s="107"/>
      <c r="AU26" s="107"/>
      <c r="AV26" s="107"/>
      <c r="AW26" s="107"/>
      <c r="AX26" s="107"/>
      <c r="AY26" s="107"/>
      <c r="AZ26" s="107"/>
      <c r="BA26" s="107"/>
      <c r="BB26" s="107"/>
    </row>
    <row r="27" spans="2:54" x14ac:dyDescent="0.55000000000000004">
      <c r="B27" s="190"/>
      <c r="C27" s="124" t="b">
        <v>1</v>
      </c>
      <c r="N27" s="80" t="s">
        <v>97</v>
      </c>
      <c r="V27" s="306" t="s">
        <v>100</v>
      </c>
      <c r="W27" s="306"/>
      <c r="X27" s="167" t="s">
        <v>98</v>
      </c>
      <c r="Y27" s="306" t="s">
        <v>101</v>
      </c>
      <c r="Z27" s="306"/>
      <c r="AA27" s="306"/>
      <c r="AB27" s="306"/>
      <c r="AC27" s="10" t="s">
        <v>99</v>
      </c>
      <c r="AR27" s="148"/>
    </row>
    <row r="28" spans="2:54" ht="15" customHeight="1" x14ac:dyDescent="0.55000000000000004">
      <c r="B28" s="190"/>
      <c r="C28" s="120" t="b">
        <v>0</v>
      </c>
      <c r="AQ28" s="67"/>
      <c r="AS28" s="38"/>
    </row>
    <row r="29" spans="2:54" ht="15" customHeight="1" x14ac:dyDescent="0.55000000000000004">
      <c r="B29" s="190"/>
      <c r="C29" s="120" t="b">
        <v>0</v>
      </c>
      <c r="AQ29" s="67"/>
      <c r="AS29" s="38"/>
    </row>
    <row r="30" spans="2:54" ht="15" customHeight="1" x14ac:dyDescent="0.55000000000000004">
      <c r="B30" s="190"/>
      <c r="C30" s="120" t="b">
        <v>0</v>
      </c>
      <c r="AQ30" s="67"/>
      <c r="AS30" s="38"/>
    </row>
    <row r="31" spans="2:54" ht="15" customHeight="1" x14ac:dyDescent="0.55000000000000004">
      <c r="B31" s="190"/>
      <c r="C31" s="120" t="b">
        <v>0</v>
      </c>
      <c r="D31" s="129" t="b">
        <v>0</v>
      </c>
      <c r="N31" s="220" t="s">
        <v>25</v>
      </c>
      <c r="O31" s="220"/>
      <c r="P31" s="220"/>
      <c r="Q31" s="220" t="s">
        <v>5</v>
      </c>
      <c r="R31" s="220"/>
      <c r="S31" s="221"/>
      <c r="T31" s="221"/>
      <c r="U31" s="22" t="s">
        <v>6</v>
      </c>
      <c r="V31" s="221"/>
      <c r="W31" s="221"/>
      <c r="X31" s="22" t="s">
        <v>7</v>
      </c>
      <c r="Y31" s="221"/>
      <c r="Z31" s="221"/>
      <c r="AA31" s="22" t="s">
        <v>8</v>
      </c>
      <c r="AB31" s="22" t="s">
        <v>13</v>
      </c>
      <c r="AC31" s="22"/>
      <c r="AE31" s="222" t="str">
        <f>IF(C30=FALSE,"",IF(COUNTIF(D31:D32,"TRUE")=1,"","｝どれかを選択してください！"))</f>
        <v/>
      </c>
      <c r="AF31" s="222"/>
      <c r="AG31" s="222"/>
      <c r="AH31" s="222"/>
      <c r="AI31" s="222"/>
      <c r="AJ31" s="222"/>
      <c r="AK31" s="222"/>
      <c r="AL31" s="222"/>
      <c r="AM31" s="222"/>
      <c r="AN31" s="222"/>
      <c r="AO31" s="222"/>
      <c r="AP31" s="222"/>
      <c r="AQ31" s="223"/>
      <c r="AS31" s="38"/>
    </row>
    <row r="32" spans="2:54" ht="15" customHeight="1" x14ac:dyDescent="0.55000000000000004">
      <c r="B32" s="190"/>
      <c r="C32" s="120" t="b">
        <v>0</v>
      </c>
      <c r="D32" s="129" t="b">
        <v>0</v>
      </c>
      <c r="AB32" s="37"/>
      <c r="AC32" s="37"/>
      <c r="AD32" s="37"/>
      <c r="AE32" s="222"/>
      <c r="AF32" s="222"/>
      <c r="AG32" s="222"/>
      <c r="AH32" s="222"/>
      <c r="AI32" s="222"/>
      <c r="AJ32" s="222"/>
      <c r="AK32" s="222"/>
      <c r="AL32" s="222"/>
      <c r="AM32" s="222"/>
      <c r="AN32" s="222"/>
      <c r="AO32" s="222"/>
      <c r="AP32" s="222"/>
      <c r="AQ32" s="223"/>
      <c r="AS32" s="38"/>
    </row>
    <row r="33" spans="2:54" ht="15" customHeight="1" x14ac:dyDescent="0.55000000000000004">
      <c r="B33" s="190"/>
      <c r="C33" s="121" t="b">
        <v>0</v>
      </c>
      <c r="D33" s="4"/>
      <c r="E33" s="4"/>
      <c r="F33" s="4"/>
      <c r="G33" s="4"/>
      <c r="H33" s="4"/>
      <c r="I33" s="7" t="s">
        <v>23</v>
      </c>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17" t="s">
        <v>13</v>
      </c>
      <c r="AN33" s="17"/>
      <c r="AO33" s="17"/>
      <c r="AP33" s="17"/>
      <c r="AQ33" s="85"/>
      <c r="AS33" s="38"/>
    </row>
    <row r="34" spans="2:54" s="22" customFormat="1" ht="15" customHeight="1" x14ac:dyDescent="0.55000000000000004">
      <c r="B34" s="190"/>
      <c r="C34" s="27" t="s">
        <v>26</v>
      </c>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64"/>
      <c r="AR34" s="10"/>
      <c r="AS34" s="38"/>
      <c r="AT34" s="107"/>
      <c r="AU34" s="107"/>
      <c r="AV34" s="107"/>
      <c r="AW34" s="107"/>
      <c r="AX34" s="107"/>
      <c r="AY34" s="107"/>
      <c r="AZ34" s="107"/>
      <c r="BA34" s="107"/>
      <c r="BB34" s="107"/>
    </row>
    <row r="35" spans="2:54" s="22" customFormat="1" ht="15" customHeight="1" x14ac:dyDescent="0.55000000000000004">
      <c r="B35" s="190"/>
      <c r="C35" s="118" t="b">
        <v>1</v>
      </c>
      <c r="D35" s="24"/>
      <c r="E35" s="24"/>
      <c r="F35" s="24"/>
      <c r="G35" s="24"/>
      <c r="H35" s="24"/>
      <c r="I35" s="24"/>
      <c r="J35" s="24"/>
      <c r="K35" s="24"/>
      <c r="L35" s="24"/>
      <c r="M35" s="302" t="str">
        <f>IF(COUNTIF(C35:C36,"TRUE")=1,"","｝どちらかを選択してください！")</f>
        <v/>
      </c>
      <c r="N35" s="302"/>
      <c r="O35" s="302"/>
      <c r="P35" s="302"/>
      <c r="Q35" s="302"/>
      <c r="R35" s="302"/>
      <c r="S35" s="302"/>
      <c r="T35" s="302"/>
      <c r="U35" s="302"/>
      <c r="V35" s="24"/>
      <c r="W35" s="12"/>
      <c r="X35" s="12"/>
      <c r="Y35" s="12"/>
      <c r="Z35" s="12"/>
      <c r="AA35" s="12"/>
      <c r="AB35" s="12"/>
      <c r="AC35" s="12"/>
      <c r="AD35" s="12"/>
      <c r="AE35" s="12"/>
      <c r="AF35" s="12"/>
      <c r="AG35" s="12"/>
      <c r="AH35" s="12"/>
      <c r="AI35" s="12"/>
      <c r="AJ35" s="12"/>
      <c r="AK35" s="12"/>
      <c r="AL35" s="12"/>
      <c r="AM35" s="12"/>
      <c r="AN35" s="12"/>
      <c r="AO35" s="12"/>
      <c r="AP35" s="12"/>
      <c r="AQ35" s="66"/>
      <c r="AR35" s="10"/>
      <c r="AS35" s="38"/>
      <c r="AT35" s="107"/>
      <c r="AU35" s="107"/>
      <c r="AV35" s="107"/>
      <c r="AW35" s="107"/>
      <c r="AX35" s="107"/>
      <c r="AY35" s="107"/>
      <c r="AZ35" s="107"/>
      <c r="BA35" s="107"/>
      <c r="BB35" s="107"/>
    </row>
    <row r="36" spans="2:54" s="22" customFormat="1" ht="15" customHeight="1" x14ac:dyDescent="0.55000000000000004">
      <c r="B36" s="190"/>
      <c r="C36" s="117" t="b">
        <v>0</v>
      </c>
      <c r="M36" s="194"/>
      <c r="N36" s="194"/>
      <c r="O36" s="194"/>
      <c r="P36" s="194"/>
      <c r="Q36" s="194"/>
      <c r="R36" s="194"/>
      <c r="S36" s="194"/>
      <c r="T36" s="194"/>
      <c r="U36" s="194"/>
      <c r="W36" s="194" t="str">
        <f>IF(AND(D37=TRUE,R37=""),"以下入力してください！","")</f>
        <v/>
      </c>
      <c r="X36" s="194"/>
      <c r="Y36" s="194"/>
      <c r="Z36" s="194"/>
      <c r="AA36" s="194"/>
      <c r="AB36" s="194"/>
      <c r="AC36" s="194"/>
      <c r="AD36" s="194"/>
      <c r="AE36" s="194"/>
      <c r="AF36" s="194"/>
      <c r="AG36" s="10"/>
      <c r="AH36" s="10"/>
      <c r="AI36" s="10"/>
      <c r="AJ36" s="10"/>
      <c r="AK36" s="10"/>
      <c r="AL36" s="10"/>
      <c r="AM36" s="10"/>
      <c r="AN36" s="10"/>
      <c r="AO36" s="10"/>
      <c r="AP36" s="10"/>
      <c r="AQ36" s="67"/>
      <c r="AR36" s="10"/>
      <c r="AS36" s="38"/>
      <c r="AT36" s="107"/>
      <c r="AU36" s="107"/>
      <c r="AV36" s="107"/>
      <c r="AW36" s="107"/>
      <c r="AX36" s="107"/>
      <c r="AY36" s="107"/>
      <c r="AZ36" s="107"/>
      <c r="BA36" s="107"/>
      <c r="BB36" s="107"/>
    </row>
    <row r="37" spans="2:54" s="22" customFormat="1" ht="15" customHeight="1" thickBot="1" x14ac:dyDescent="0.6">
      <c r="B37" s="191"/>
      <c r="C37" s="122" t="b">
        <v>0</v>
      </c>
      <c r="D37" s="123" t="b">
        <v>0</v>
      </c>
      <c r="E37" s="76"/>
      <c r="F37" s="76"/>
      <c r="G37" s="76"/>
      <c r="H37" s="76"/>
      <c r="I37" s="76"/>
      <c r="J37" s="76"/>
      <c r="K37" s="76"/>
      <c r="L37" s="76"/>
      <c r="M37" s="76"/>
      <c r="N37" s="76"/>
      <c r="O37" s="76"/>
      <c r="P37" s="76"/>
      <c r="Q37" s="87" t="s">
        <v>27</v>
      </c>
      <c r="R37" s="246"/>
      <c r="S37" s="246"/>
      <c r="T37" s="246"/>
      <c r="U37" s="246"/>
      <c r="V37" s="246"/>
      <c r="W37" s="246"/>
      <c r="X37" s="246"/>
      <c r="Y37" s="246"/>
      <c r="Z37" s="246"/>
      <c r="AA37" s="246"/>
      <c r="AB37" s="246"/>
      <c r="AC37" s="246"/>
      <c r="AD37" s="246"/>
      <c r="AE37" s="246"/>
      <c r="AF37" s="246"/>
      <c r="AG37" s="77" t="s">
        <v>28</v>
      </c>
      <c r="AH37" s="195" t="str">
        <f>IF(C36=FALSE,"",IF(COUNTIF(C37:D37,"TRUE")=1,"","｝どちらかを選択してください！"))</f>
        <v/>
      </c>
      <c r="AI37" s="195"/>
      <c r="AJ37" s="195"/>
      <c r="AK37" s="195"/>
      <c r="AL37" s="195"/>
      <c r="AM37" s="195"/>
      <c r="AN37" s="195"/>
      <c r="AO37" s="195"/>
      <c r="AP37" s="195"/>
      <c r="AQ37" s="78"/>
      <c r="AR37" s="10"/>
      <c r="AS37" s="38"/>
      <c r="AT37" s="107"/>
      <c r="AU37" s="107"/>
      <c r="AV37" s="107"/>
      <c r="AW37" s="107"/>
      <c r="AX37" s="107"/>
      <c r="AY37" s="107"/>
      <c r="AZ37" s="107"/>
      <c r="BA37" s="107"/>
      <c r="BB37" s="107"/>
    </row>
    <row r="38" spans="2:54" ht="15" customHeight="1" x14ac:dyDescent="0.55000000000000004">
      <c r="B38" s="208" t="s">
        <v>29</v>
      </c>
      <c r="C38" s="88" t="s">
        <v>91</v>
      </c>
      <c r="D38" s="89"/>
      <c r="E38" s="89"/>
      <c r="F38" s="89"/>
      <c r="G38" s="89"/>
      <c r="H38" s="89"/>
      <c r="I38" s="89"/>
      <c r="J38" s="89"/>
      <c r="K38" s="89"/>
      <c r="L38" s="89"/>
      <c r="M38" s="89"/>
      <c r="N38" s="89"/>
      <c r="O38" s="89"/>
      <c r="P38" s="89"/>
      <c r="Q38" s="89"/>
      <c r="R38" s="89"/>
      <c r="S38" s="89"/>
      <c r="T38" s="89"/>
      <c r="U38" s="89"/>
      <c r="V38" s="89"/>
      <c r="W38" s="90"/>
      <c r="X38" s="90"/>
      <c r="Y38" s="90"/>
      <c r="Z38" s="90"/>
      <c r="AA38" s="90"/>
      <c r="AB38" s="90"/>
      <c r="AC38" s="90"/>
      <c r="AD38" s="90"/>
      <c r="AE38" s="150"/>
      <c r="AF38" s="150"/>
      <c r="AG38" s="150"/>
      <c r="AH38" s="296" t="s">
        <v>88</v>
      </c>
      <c r="AI38" s="296"/>
      <c r="AJ38" s="296"/>
      <c r="AK38" s="296"/>
      <c r="AL38" s="296"/>
      <c r="AM38" s="234" t="str">
        <f>IF(AJ11="","",IF(AJ11&lt;18,"不要","必要"))</f>
        <v>必要</v>
      </c>
      <c r="AN38" s="235"/>
      <c r="AO38" s="236"/>
      <c r="AP38" s="294" t="s">
        <v>83</v>
      </c>
      <c r="AQ38" s="295"/>
      <c r="AS38" s="38"/>
    </row>
    <row r="39" spans="2:54" ht="15" customHeight="1" x14ac:dyDescent="0.55000000000000004">
      <c r="B39" s="209"/>
      <c r="C39" s="32" t="s">
        <v>82</v>
      </c>
      <c r="D39" s="33"/>
      <c r="E39" s="33"/>
      <c r="F39" s="33"/>
      <c r="G39" s="33"/>
      <c r="H39" s="33"/>
      <c r="I39" s="33"/>
      <c r="J39" s="33"/>
      <c r="K39" s="33"/>
      <c r="L39" s="33"/>
      <c r="M39" s="33"/>
      <c r="N39" s="33"/>
      <c r="O39" s="33"/>
      <c r="P39" s="33"/>
      <c r="Q39" s="33"/>
      <c r="R39" s="33"/>
      <c r="S39" s="33"/>
      <c r="T39" s="33"/>
      <c r="U39" s="33"/>
      <c r="V39" s="33"/>
      <c r="W39" s="34"/>
      <c r="X39" s="34"/>
      <c r="Y39" s="34"/>
      <c r="Z39" s="34"/>
      <c r="AA39" s="34"/>
      <c r="AB39" s="34"/>
      <c r="AC39" s="34"/>
      <c r="AD39" s="34"/>
      <c r="AE39" s="34"/>
      <c r="AF39" s="34"/>
      <c r="AG39" s="34"/>
      <c r="AH39" s="34"/>
      <c r="AI39" s="149"/>
      <c r="AJ39" s="149"/>
      <c r="AK39" s="149"/>
      <c r="AL39" s="149"/>
      <c r="AM39" s="103"/>
      <c r="AN39" s="103"/>
      <c r="AO39" s="103"/>
      <c r="AP39" s="34"/>
      <c r="AQ39" s="91"/>
      <c r="AS39" s="38"/>
    </row>
    <row r="40" spans="2:54" ht="15" customHeight="1" x14ac:dyDescent="0.55000000000000004">
      <c r="B40" s="209"/>
      <c r="C40" s="32" t="s">
        <v>78</v>
      </c>
      <c r="D40" s="33"/>
      <c r="E40" s="33"/>
      <c r="F40" s="33"/>
      <c r="G40" s="33"/>
      <c r="H40" s="33"/>
      <c r="I40" s="33"/>
      <c r="J40" s="33"/>
      <c r="K40" s="33"/>
      <c r="L40" s="33"/>
      <c r="M40" s="33"/>
      <c r="N40" s="33"/>
      <c r="O40" s="33"/>
      <c r="P40" s="33"/>
      <c r="Q40" s="33"/>
      <c r="R40" s="33"/>
      <c r="S40" s="33"/>
      <c r="T40" s="33"/>
      <c r="U40" s="33"/>
      <c r="V40" s="33"/>
      <c r="W40" s="34"/>
      <c r="X40" s="34"/>
      <c r="Y40" s="34"/>
      <c r="Z40" s="34"/>
      <c r="AA40" s="34"/>
      <c r="AB40" s="34"/>
      <c r="AC40" s="34"/>
      <c r="AD40" s="34"/>
      <c r="AE40" s="34"/>
      <c r="AF40" s="34"/>
      <c r="AG40" s="34"/>
      <c r="AH40" s="34"/>
      <c r="AI40" s="34"/>
      <c r="AJ40" s="34"/>
      <c r="AK40" s="34"/>
      <c r="AL40" s="34"/>
      <c r="AM40" s="34"/>
      <c r="AN40" s="34"/>
      <c r="AO40" s="34"/>
      <c r="AP40" s="34"/>
      <c r="AQ40" s="91"/>
      <c r="AS40" s="38"/>
    </row>
    <row r="41" spans="2:54" ht="15" customHeight="1" x14ac:dyDescent="0.55000000000000004">
      <c r="B41" s="209"/>
      <c r="C41" s="35" t="s">
        <v>30</v>
      </c>
      <c r="D41" s="36"/>
      <c r="E41" s="36"/>
      <c r="F41" s="36"/>
      <c r="G41" s="36"/>
      <c r="H41" s="36"/>
      <c r="I41" s="36"/>
      <c r="J41" s="36"/>
      <c r="K41" s="36"/>
      <c r="L41" s="36"/>
      <c r="M41" s="36"/>
      <c r="N41" s="36"/>
      <c r="O41" s="36"/>
      <c r="P41" s="36"/>
      <c r="Q41" s="36"/>
      <c r="R41" s="36"/>
      <c r="S41" s="36"/>
      <c r="T41" s="36"/>
      <c r="U41" s="36"/>
      <c r="V41" s="36"/>
      <c r="W41" s="242" t="s">
        <v>18</v>
      </c>
      <c r="X41" s="242"/>
      <c r="Y41" s="242"/>
      <c r="Z41" s="242"/>
      <c r="AA41" s="242"/>
      <c r="AB41" s="242"/>
      <c r="AC41" s="242"/>
      <c r="AD41" s="242"/>
      <c r="AE41" s="242"/>
      <c r="AF41" s="242"/>
      <c r="AG41" s="242"/>
      <c r="AH41" s="242"/>
      <c r="AI41" s="242"/>
      <c r="AJ41" s="242"/>
      <c r="AK41" s="242"/>
      <c r="AL41" s="242"/>
      <c r="AM41" s="242"/>
      <c r="AN41" s="242"/>
      <c r="AO41" s="242"/>
      <c r="AP41" s="242"/>
      <c r="AQ41" s="243"/>
      <c r="AS41" s="38"/>
    </row>
    <row r="42" spans="2:54" ht="15" customHeight="1" x14ac:dyDescent="0.55000000000000004">
      <c r="B42" s="209"/>
      <c r="C42" s="124" t="b">
        <v>1</v>
      </c>
      <c r="D42" s="1"/>
      <c r="E42" s="1"/>
      <c r="F42" s="1"/>
      <c r="G42" s="1"/>
      <c r="H42" s="1"/>
      <c r="I42" s="1"/>
      <c r="J42" s="1"/>
      <c r="K42" s="1"/>
      <c r="L42" s="1"/>
      <c r="M42" s="1"/>
      <c r="N42" s="1"/>
      <c r="O42" s="1"/>
      <c r="P42" s="1"/>
      <c r="Q42" s="1"/>
      <c r="R42" s="1"/>
      <c r="S42" s="1"/>
      <c r="T42" s="1"/>
      <c r="U42" s="1"/>
      <c r="V42" s="2"/>
      <c r="W42" s="224" t="s">
        <v>79</v>
      </c>
      <c r="X42" s="225"/>
      <c r="Y42" s="225"/>
      <c r="Z42" s="225"/>
      <c r="AA42" s="225"/>
      <c r="AB42" s="225"/>
      <c r="AC42" s="225"/>
      <c r="AD42" s="225"/>
      <c r="AE42" s="225"/>
      <c r="AF42" s="225"/>
      <c r="AG42" s="225"/>
      <c r="AH42" s="225"/>
      <c r="AI42" s="225"/>
      <c r="AJ42" s="225"/>
      <c r="AK42" s="225"/>
      <c r="AL42" s="225"/>
      <c r="AM42" s="225"/>
      <c r="AN42" s="225"/>
      <c r="AO42" s="225"/>
      <c r="AP42" s="225"/>
      <c r="AQ42" s="226"/>
      <c r="AS42" s="38"/>
    </row>
    <row r="43" spans="2:54" ht="15" customHeight="1" x14ac:dyDescent="0.55000000000000004">
      <c r="B43" s="209"/>
      <c r="C43" s="119" t="b">
        <v>1</v>
      </c>
      <c r="M43" s="194" t="str">
        <f>IF(C42=FALSE,"",IF(COUNTIF(C43:C44,"TRUE")=1,"","｝どちらかを選択してください！"))</f>
        <v/>
      </c>
      <c r="N43" s="194"/>
      <c r="O43" s="194"/>
      <c r="P43" s="194"/>
      <c r="Q43" s="194"/>
      <c r="R43" s="194"/>
      <c r="S43" s="194"/>
      <c r="T43" s="194"/>
      <c r="U43" s="194"/>
      <c r="V43" s="3"/>
      <c r="W43" s="227"/>
      <c r="X43" s="228"/>
      <c r="Y43" s="228"/>
      <c r="Z43" s="228"/>
      <c r="AA43" s="228"/>
      <c r="AB43" s="228"/>
      <c r="AC43" s="228"/>
      <c r="AD43" s="228"/>
      <c r="AE43" s="228"/>
      <c r="AF43" s="228"/>
      <c r="AG43" s="228"/>
      <c r="AH43" s="228"/>
      <c r="AI43" s="228"/>
      <c r="AJ43" s="228"/>
      <c r="AK43" s="228"/>
      <c r="AL43" s="228"/>
      <c r="AM43" s="228"/>
      <c r="AN43" s="228"/>
      <c r="AO43" s="228"/>
      <c r="AP43" s="228"/>
      <c r="AQ43" s="229"/>
      <c r="AS43" s="38"/>
    </row>
    <row r="44" spans="2:54" ht="15" customHeight="1" x14ac:dyDescent="0.55000000000000004">
      <c r="B44" s="209"/>
      <c r="C44" s="119" t="b">
        <v>0</v>
      </c>
      <c r="M44" s="194"/>
      <c r="N44" s="194"/>
      <c r="O44" s="194"/>
      <c r="P44" s="194"/>
      <c r="Q44" s="194"/>
      <c r="R44" s="194"/>
      <c r="S44" s="194"/>
      <c r="T44" s="194"/>
      <c r="U44" s="194"/>
      <c r="V44" s="3"/>
      <c r="W44" s="227"/>
      <c r="X44" s="228"/>
      <c r="Y44" s="228"/>
      <c r="Z44" s="228"/>
      <c r="AA44" s="228"/>
      <c r="AB44" s="228"/>
      <c r="AC44" s="228"/>
      <c r="AD44" s="228"/>
      <c r="AE44" s="228"/>
      <c r="AF44" s="228"/>
      <c r="AG44" s="228"/>
      <c r="AH44" s="228"/>
      <c r="AI44" s="228"/>
      <c r="AJ44" s="228"/>
      <c r="AK44" s="228"/>
      <c r="AL44" s="228"/>
      <c r="AM44" s="228"/>
      <c r="AN44" s="228"/>
      <c r="AO44" s="228"/>
      <c r="AP44" s="228"/>
      <c r="AQ44" s="229"/>
      <c r="AS44" s="38"/>
    </row>
    <row r="45" spans="2:54" ht="15" customHeight="1" x14ac:dyDescent="0.55000000000000004">
      <c r="B45" s="209"/>
      <c r="C45" s="119" t="b">
        <v>0</v>
      </c>
      <c r="V45" s="3"/>
      <c r="W45" s="14" t="str">
        <f>IF(C45=TRUE,"社会保険資格喪失証明書（写）、失業等給付の受給及び離職票等の提出に伴う承諾書","")</f>
        <v/>
      </c>
      <c r="AQ45" s="67"/>
      <c r="AS45" s="38"/>
    </row>
    <row r="46" spans="2:54" ht="15" customHeight="1" x14ac:dyDescent="0.55000000000000004">
      <c r="B46" s="209"/>
      <c r="C46" s="119" t="b">
        <v>0</v>
      </c>
      <c r="M46" s="37"/>
      <c r="N46" s="37"/>
      <c r="O46" s="37"/>
      <c r="P46" s="37"/>
      <c r="Q46" s="37"/>
      <c r="R46" s="37"/>
      <c r="S46" s="131"/>
      <c r="T46" s="131"/>
      <c r="U46" s="131"/>
      <c r="V46" s="132"/>
      <c r="W46" s="14" t="str">
        <f>IF(C46=TRUE,"⇒扶養にできます。雇用保険受給資格者証(写)表・裏面","")</f>
        <v/>
      </c>
      <c r="AQ46" s="67"/>
      <c r="AS46" s="38"/>
    </row>
    <row r="47" spans="2:54" ht="15" customHeight="1" x14ac:dyDescent="0.55000000000000004">
      <c r="B47" s="209"/>
      <c r="C47" s="119" t="b">
        <v>0</v>
      </c>
      <c r="M47" s="37"/>
      <c r="N47" s="37"/>
      <c r="O47" s="37"/>
      <c r="P47" s="37"/>
      <c r="Q47" s="37"/>
      <c r="R47" s="37"/>
      <c r="S47" s="131"/>
      <c r="T47" s="131"/>
      <c r="U47" s="131"/>
      <c r="V47" s="132"/>
      <c r="W47" s="14" t="str">
        <f>IF(C47=TRUE,"⇒待期期間・給付制限期間中のみ扶養にできます。雇用保険受給資格者証(写)表・裏面","")</f>
        <v/>
      </c>
      <c r="AQ47" s="67"/>
      <c r="AS47" s="38"/>
    </row>
    <row r="48" spans="2:54" ht="15" customHeight="1" x14ac:dyDescent="0.55000000000000004">
      <c r="B48" s="209"/>
      <c r="C48" s="119" t="b">
        <v>0</v>
      </c>
      <c r="M48" s="37"/>
      <c r="N48" s="37"/>
      <c r="O48" s="37"/>
      <c r="P48" s="37"/>
      <c r="Q48" s="37"/>
      <c r="R48" s="37"/>
      <c r="S48" s="131"/>
      <c r="T48" s="131"/>
      <c r="U48" s="131"/>
      <c r="V48" s="132"/>
      <c r="W48" s="14" t="str">
        <f>IF(C48=TRUE,"離職票１・２、延長通知書（写）","")</f>
        <v/>
      </c>
      <c r="AQ48" s="67"/>
      <c r="AS48" s="38"/>
    </row>
    <row r="49" spans="2:54" ht="15" customHeight="1" x14ac:dyDescent="0.55000000000000004">
      <c r="B49" s="209"/>
      <c r="C49" s="119" t="b">
        <v>0</v>
      </c>
      <c r="M49" s="37"/>
      <c r="N49" s="37"/>
      <c r="O49" s="37" t="str">
        <f>IF(C45=FALSE,"",IF(COUNTIF(C46:C49,"TRUE")=1,"","どれか１つ選択してください！"))</f>
        <v/>
      </c>
      <c r="P49" s="37"/>
      <c r="Q49" s="37"/>
      <c r="R49" s="37"/>
      <c r="S49" s="131"/>
      <c r="T49" s="131"/>
      <c r="U49" s="131"/>
      <c r="V49" s="132"/>
      <c r="W49" s="14" t="str">
        <f>IF(C49=TRUE,"離職票１・２（写）","")</f>
        <v/>
      </c>
      <c r="AQ49" s="67"/>
      <c r="AS49" s="38"/>
    </row>
    <row r="50" spans="2:54" ht="15" customHeight="1" x14ac:dyDescent="0.55000000000000004">
      <c r="B50" s="209"/>
      <c r="C50" s="119" t="b">
        <v>0</v>
      </c>
      <c r="V50" s="3"/>
      <c r="W50" s="14"/>
      <c r="AQ50" s="67"/>
      <c r="AS50" s="38"/>
    </row>
    <row r="51" spans="2:54" ht="15" customHeight="1" x14ac:dyDescent="0.55000000000000004">
      <c r="B51" s="209"/>
      <c r="C51" s="119" t="b">
        <v>0</v>
      </c>
      <c r="M51" s="37"/>
      <c r="N51" s="37"/>
      <c r="O51" s="37"/>
      <c r="P51" s="251" t="str">
        <f>IF(C50=FALSE,"",IF(COUNTIF(C51:C52,"TRUE")=1,"","｝どちらかを選択してください！"))</f>
        <v/>
      </c>
      <c r="Q51" s="251"/>
      <c r="R51" s="251"/>
      <c r="S51" s="251"/>
      <c r="T51" s="251"/>
      <c r="U51" s="251"/>
      <c r="V51" s="252"/>
      <c r="W51" s="14" t="str">
        <f>IF(C51=TRUE,"雇用保険受給資格者証（写）表・裏面　「支給終了」の印があること！","")</f>
        <v/>
      </c>
      <c r="AQ51" s="67"/>
      <c r="AS51" s="38"/>
    </row>
    <row r="52" spans="2:54" ht="15" customHeight="1" x14ac:dyDescent="0.55000000000000004">
      <c r="B52" s="209"/>
      <c r="C52" s="119" t="b">
        <v>0</v>
      </c>
      <c r="M52" s="37"/>
      <c r="N52" s="37"/>
      <c r="O52" s="37"/>
      <c r="P52" s="251"/>
      <c r="Q52" s="251"/>
      <c r="R52" s="251"/>
      <c r="S52" s="251"/>
      <c r="T52" s="251"/>
      <c r="U52" s="251"/>
      <c r="V52" s="252"/>
      <c r="W52" s="14" t="str">
        <f>IF(C52=TRUE,"退職証明書","")</f>
        <v/>
      </c>
      <c r="AQ52" s="67"/>
      <c r="AS52" s="111"/>
    </row>
    <row r="53" spans="2:54" ht="15" customHeight="1" x14ac:dyDescent="0.55000000000000004">
      <c r="B53" s="209"/>
      <c r="C53" s="125" t="b">
        <v>0</v>
      </c>
      <c r="D53" s="4"/>
      <c r="E53" s="4"/>
      <c r="F53" s="4"/>
      <c r="G53" s="4"/>
      <c r="H53" s="4"/>
      <c r="I53" s="4"/>
      <c r="J53" s="4"/>
      <c r="K53" s="4"/>
      <c r="L53" s="4"/>
      <c r="M53" s="4"/>
      <c r="N53" s="4"/>
      <c r="O53" s="4"/>
      <c r="P53" s="4"/>
      <c r="Q53" s="4"/>
      <c r="R53" s="4"/>
      <c r="S53" s="4"/>
      <c r="T53" s="4"/>
      <c r="U53" s="4"/>
      <c r="V53" s="5"/>
      <c r="W53" s="16"/>
      <c r="X53" s="17"/>
      <c r="Y53" s="17"/>
      <c r="Z53" s="17"/>
      <c r="AA53" s="17"/>
      <c r="AB53" s="17"/>
      <c r="AC53" s="17"/>
      <c r="AD53" s="17"/>
      <c r="AE53" s="17"/>
      <c r="AF53" s="17"/>
      <c r="AG53" s="17"/>
      <c r="AH53" s="17"/>
      <c r="AI53" s="17"/>
      <c r="AJ53" s="17"/>
      <c r="AK53" s="17"/>
      <c r="AL53" s="17"/>
      <c r="AM53" s="17"/>
      <c r="AN53" s="17"/>
      <c r="AO53" s="17"/>
      <c r="AP53" s="17"/>
      <c r="AQ53" s="85"/>
      <c r="AS53" s="38"/>
    </row>
    <row r="54" spans="2:54" ht="15" customHeight="1" x14ac:dyDescent="0.55000000000000004">
      <c r="B54" s="209"/>
      <c r="C54" s="35" t="s">
        <v>31</v>
      </c>
      <c r="D54" s="36"/>
      <c r="E54" s="36"/>
      <c r="F54" s="36"/>
      <c r="G54" s="36"/>
      <c r="H54" s="36"/>
      <c r="I54" s="36"/>
      <c r="J54" s="36"/>
      <c r="K54" s="36"/>
      <c r="L54" s="36"/>
      <c r="M54" s="36"/>
      <c r="N54" s="36"/>
      <c r="O54" s="36"/>
      <c r="P54" s="36"/>
      <c r="Q54" s="36"/>
      <c r="R54" s="36"/>
      <c r="S54" s="36"/>
      <c r="T54" s="36"/>
      <c r="U54" s="36"/>
      <c r="V54" s="36"/>
      <c r="W54" s="244" t="s">
        <v>18</v>
      </c>
      <c r="X54" s="244"/>
      <c r="Y54" s="244"/>
      <c r="Z54" s="244"/>
      <c r="AA54" s="244"/>
      <c r="AB54" s="244"/>
      <c r="AC54" s="244"/>
      <c r="AD54" s="244"/>
      <c r="AE54" s="244"/>
      <c r="AF54" s="244"/>
      <c r="AG54" s="244"/>
      <c r="AH54" s="244"/>
      <c r="AI54" s="244"/>
      <c r="AJ54" s="244"/>
      <c r="AK54" s="244"/>
      <c r="AL54" s="244"/>
      <c r="AM54" s="244"/>
      <c r="AN54" s="244"/>
      <c r="AO54" s="244"/>
      <c r="AP54" s="244"/>
      <c r="AQ54" s="245"/>
      <c r="AS54" s="38"/>
    </row>
    <row r="55" spans="2:54" ht="15" customHeight="1" x14ac:dyDescent="0.55000000000000004">
      <c r="B55" s="209"/>
      <c r="C55" s="126" t="s">
        <v>32</v>
      </c>
      <c r="D55" s="1"/>
      <c r="E55" s="1"/>
      <c r="F55" s="1"/>
      <c r="G55" s="1"/>
      <c r="H55" s="1"/>
      <c r="I55" s="1"/>
      <c r="J55" s="1"/>
      <c r="K55" s="1"/>
      <c r="L55" s="1"/>
      <c r="M55" s="1"/>
      <c r="N55" s="1"/>
      <c r="O55" s="1"/>
      <c r="P55" s="1"/>
      <c r="Q55" s="1"/>
      <c r="R55" s="1"/>
      <c r="S55" s="1"/>
      <c r="T55" s="1"/>
      <c r="U55" s="1"/>
      <c r="V55" s="2"/>
      <c r="W55" s="11"/>
      <c r="X55" s="12"/>
      <c r="Y55" s="12"/>
      <c r="Z55" s="12"/>
      <c r="AA55" s="12"/>
      <c r="AB55" s="12"/>
      <c r="AC55" s="12"/>
      <c r="AD55" s="12"/>
      <c r="AE55" s="12"/>
      <c r="AF55" s="12"/>
      <c r="AG55" s="12"/>
      <c r="AH55" s="12"/>
      <c r="AI55" s="12"/>
      <c r="AJ55" s="12"/>
      <c r="AK55" s="12"/>
      <c r="AL55" s="12"/>
      <c r="AM55" s="12"/>
      <c r="AN55" s="12"/>
      <c r="AO55" s="12"/>
      <c r="AP55" s="12"/>
      <c r="AQ55" s="66"/>
      <c r="AS55" s="38"/>
    </row>
    <row r="56" spans="2:54" ht="15" customHeight="1" x14ac:dyDescent="0.55000000000000004">
      <c r="B56" s="209"/>
      <c r="C56" s="119" t="b">
        <v>0</v>
      </c>
      <c r="M56" s="194" t="str">
        <f>IF(COUNTIF(C56:C57,"TRUE")=1,"","｝どちらかを選択してください！")</f>
        <v/>
      </c>
      <c r="N56" s="194"/>
      <c r="O56" s="194"/>
      <c r="P56" s="194"/>
      <c r="Q56" s="194"/>
      <c r="R56" s="194"/>
      <c r="S56" s="194"/>
      <c r="T56" s="194"/>
      <c r="U56" s="194"/>
      <c r="V56" s="3"/>
      <c r="W56" s="14" t="str">
        <f>IF(C56=TRUE,"確定申告書（写）、年間取引報告書（写）などこれに準ずる資料","")</f>
        <v/>
      </c>
      <c r="AQ56" s="67"/>
      <c r="AS56" s="38"/>
    </row>
    <row r="57" spans="2:54" ht="15" customHeight="1" x14ac:dyDescent="0.55000000000000004">
      <c r="B57" s="209"/>
      <c r="C57" s="119" t="b">
        <v>1</v>
      </c>
      <c r="M57" s="194"/>
      <c r="N57" s="194"/>
      <c r="O57" s="194"/>
      <c r="P57" s="194"/>
      <c r="Q57" s="194"/>
      <c r="R57" s="194"/>
      <c r="S57" s="194"/>
      <c r="T57" s="194"/>
      <c r="U57" s="194"/>
      <c r="V57" s="3"/>
      <c r="W57" s="14"/>
      <c r="AQ57" s="67"/>
      <c r="AS57" s="38"/>
    </row>
    <row r="58" spans="2:54" ht="15" customHeight="1" x14ac:dyDescent="0.55000000000000004">
      <c r="B58" s="209"/>
      <c r="C58" s="127" t="s">
        <v>33</v>
      </c>
      <c r="V58" s="3"/>
      <c r="W58" s="14"/>
      <c r="AQ58" s="67"/>
      <c r="AS58" s="38"/>
    </row>
    <row r="59" spans="2:54" ht="15" customHeight="1" x14ac:dyDescent="0.55000000000000004">
      <c r="B59" s="209"/>
      <c r="C59" s="119" t="b">
        <v>0</v>
      </c>
      <c r="M59" s="194" t="str">
        <f>IF(COUNTIF(C59:C60,"TRUE")=1,"","｝どちらかを選択してください！")</f>
        <v/>
      </c>
      <c r="N59" s="194"/>
      <c r="O59" s="194"/>
      <c r="P59" s="194"/>
      <c r="Q59" s="194"/>
      <c r="R59" s="194"/>
      <c r="S59" s="194"/>
      <c r="T59" s="194"/>
      <c r="U59" s="194"/>
      <c r="V59" s="3"/>
      <c r="W59" s="14" t="str">
        <f>IF(C59=TRUE,"直近の年金振込通知書や年金改定通知書、または振込額が記載された通帳（写）","")</f>
        <v/>
      </c>
      <c r="AQ59" s="67"/>
      <c r="AS59" s="38"/>
    </row>
    <row r="60" spans="2:54" ht="15" customHeight="1" x14ac:dyDescent="0.55000000000000004">
      <c r="B60" s="209"/>
      <c r="C60" s="119" t="b">
        <v>1</v>
      </c>
      <c r="M60" s="194"/>
      <c r="N60" s="194"/>
      <c r="O60" s="194"/>
      <c r="P60" s="194"/>
      <c r="Q60" s="194"/>
      <c r="R60" s="194"/>
      <c r="S60" s="194"/>
      <c r="T60" s="194"/>
      <c r="U60" s="194"/>
      <c r="V60" s="3"/>
      <c r="W60" s="14"/>
      <c r="AQ60" s="67"/>
      <c r="AS60" s="38"/>
    </row>
    <row r="61" spans="2:54" ht="15" customHeight="1" x14ac:dyDescent="0.55000000000000004">
      <c r="B61" s="209"/>
      <c r="C61" s="127" t="s">
        <v>34</v>
      </c>
      <c r="P61" s="192" t="str">
        <f>IF(COUNTIF(C62:C63,"TRUE")+COUNTIF(I62,"TRUE")&lt;&gt;1,"↓どれか1つ選択してください！","")</f>
        <v/>
      </c>
      <c r="Q61" s="192"/>
      <c r="R61" s="192"/>
      <c r="S61" s="192"/>
      <c r="T61" s="192"/>
      <c r="U61" s="192"/>
      <c r="V61" s="193"/>
      <c r="W61" s="14"/>
      <c r="AQ61" s="67"/>
      <c r="AS61" s="38"/>
    </row>
    <row r="62" spans="2:54" ht="15" customHeight="1" x14ac:dyDescent="0.55000000000000004">
      <c r="B62" s="209"/>
      <c r="C62" s="119" t="b">
        <v>0</v>
      </c>
      <c r="I62" s="129" t="b">
        <v>0</v>
      </c>
      <c r="M62" s="134"/>
      <c r="N62" s="134"/>
      <c r="O62" s="134"/>
      <c r="P62" s="134"/>
      <c r="Q62" s="134"/>
      <c r="R62" s="134"/>
      <c r="S62" s="134"/>
      <c r="T62" s="134"/>
      <c r="U62" s="134"/>
      <c r="V62" s="3"/>
      <c r="W62" s="14" t="str">
        <f>IF(C62=TRUE,"給付記録の回答書","")</f>
        <v/>
      </c>
      <c r="AQ62" s="67"/>
      <c r="AS62" s="38"/>
    </row>
    <row r="63" spans="2:54" ht="15" customHeight="1" thickBot="1" x14ac:dyDescent="0.6">
      <c r="B63" s="210"/>
      <c r="C63" s="128" t="b">
        <v>1</v>
      </c>
      <c r="D63" s="92"/>
      <c r="E63" s="92"/>
      <c r="F63" s="92"/>
      <c r="G63" s="92"/>
      <c r="H63" s="92"/>
      <c r="I63" s="92"/>
      <c r="J63" s="92"/>
      <c r="K63" s="92"/>
      <c r="L63" s="92"/>
      <c r="M63" s="163"/>
      <c r="N63" s="163"/>
      <c r="O63" s="163"/>
      <c r="P63" s="163"/>
      <c r="Q63" s="163"/>
      <c r="R63" s="163"/>
      <c r="S63" s="163"/>
      <c r="T63" s="163"/>
      <c r="U63" s="163"/>
      <c r="V63" s="93"/>
      <c r="W63" s="94"/>
      <c r="X63" s="77"/>
      <c r="Y63" s="77"/>
      <c r="Z63" s="77"/>
      <c r="AA63" s="77"/>
      <c r="AB63" s="77"/>
      <c r="AC63" s="77"/>
      <c r="AD63" s="77"/>
      <c r="AE63" s="77"/>
      <c r="AF63" s="77"/>
      <c r="AG63" s="77"/>
      <c r="AH63" s="77"/>
      <c r="AI63" s="77"/>
      <c r="AJ63" s="77"/>
      <c r="AK63" s="77"/>
      <c r="AL63" s="77"/>
      <c r="AM63" s="77"/>
      <c r="AN63" s="77"/>
      <c r="AO63" s="77"/>
      <c r="AP63" s="77"/>
      <c r="AQ63" s="78"/>
      <c r="AS63" s="38"/>
    </row>
    <row r="64" spans="2:54" s="22" customFormat="1" ht="15" customHeight="1" thickBot="1" x14ac:dyDescent="0.6">
      <c r="W64" s="10"/>
      <c r="X64" s="10"/>
      <c r="Y64" s="10"/>
      <c r="Z64" s="10"/>
      <c r="AA64" s="10"/>
      <c r="AB64" s="10"/>
      <c r="AC64" s="10"/>
      <c r="AD64" s="10"/>
      <c r="AE64" s="10"/>
      <c r="AF64" s="10"/>
      <c r="AG64" s="10"/>
      <c r="AH64" s="10"/>
      <c r="AI64" s="10"/>
      <c r="AJ64" s="10"/>
      <c r="AK64" s="303" t="s">
        <v>35</v>
      </c>
      <c r="AL64" s="304"/>
      <c r="AM64" s="304"/>
      <c r="AN64" s="304"/>
      <c r="AO64" s="304"/>
      <c r="AP64" s="305"/>
      <c r="AQ64" s="10"/>
      <c r="AR64" s="10"/>
      <c r="AS64" s="38"/>
      <c r="AT64" s="107"/>
      <c r="AU64" s="107"/>
      <c r="AV64" s="107"/>
      <c r="AW64" s="107"/>
      <c r="AX64" s="107"/>
      <c r="AY64" s="107"/>
      <c r="AZ64" s="107"/>
      <c r="BA64" s="107"/>
      <c r="BB64" s="107"/>
    </row>
    <row r="65" spans="2:54" s="22" customFormat="1" ht="16.5" customHeight="1" x14ac:dyDescent="0.55000000000000004">
      <c r="B65" s="212" t="s">
        <v>36</v>
      </c>
      <c r="C65" s="153" t="s">
        <v>37</v>
      </c>
      <c r="D65" s="73"/>
      <c r="E65" s="73"/>
      <c r="F65" s="73"/>
      <c r="G65" s="73"/>
      <c r="H65" s="73"/>
      <c r="I65" s="73"/>
      <c r="J65" s="73"/>
      <c r="K65" s="73"/>
      <c r="L65" s="73"/>
      <c r="M65" s="73"/>
      <c r="N65" s="73"/>
      <c r="O65" s="73"/>
      <c r="P65" s="73"/>
      <c r="Q65" s="73"/>
      <c r="R65" s="73"/>
      <c r="S65" s="73"/>
      <c r="T65" s="73"/>
      <c r="U65" s="73"/>
      <c r="V65" s="73"/>
      <c r="W65" s="233" t="str">
        <f>IF(COUNTIF(C66:C71,"=true")=1,"","配偶者の有無を選択してください！")</f>
        <v/>
      </c>
      <c r="X65" s="233"/>
      <c r="Y65" s="233"/>
      <c r="Z65" s="233"/>
      <c r="AA65" s="233"/>
      <c r="AB65" s="233"/>
      <c r="AC65" s="233"/>
      <c r="AD65" s="233"/>
      <c r="AE65" s="233"/>
      <c r="AF65" s="233"/>
      <c r="AG65" s="74"/>
      <c r="AH65" s="74"/>
      <c r="AI65" s="74"/>
      <c r="AJ65" s="74"/>
      <c r="AK65" s="74"/>
      <c r="AL65" s="74"/>
      <c r="AM65" s="74"/>
      <c r="AN65" s="74"/>
      <c r="AO65" s="74"/>
      <c r="AP65" s="74"/>
      <c r="AQ65" s="75"/>
      <c r="AR65" s="10"/>
      <c r="AS65" s="38"/>
      <c r="AT65" s="107"/>
      <c r="AU65" s="107"/>
      <c r="AV65" s="107"/>
      <c r="AW65" s="107"/>
      <c r="AX65" s="107"/>
      <c r="AY65" s="107"/>
      <c r="AZ65" s="107"/>
      <c r="BA65" s="107"/>
      <c r="BB65" s="107"/>
    </row>
    <row r="66" spans="2:54" s="22" customFormat="1" ht="16.5" customHeight="1" x14ac:dyDescent="0.55000000000000004">
      <c r="B66" s="213"/>
      <c r="C66" s="154" t="b">
        <v>1</v>
      </c>
      <c r="D66" s="24"/>
      <c r="E66" s="24"/>
      <c r="F66" s="24"/>
      <c r="G66" s="24"/>
      <c r="H66" s="24"/>
      <c r="I66" s="24"/>
      <c r="J66" s="24"/>
      <c r="K66" s="24"/>
      <c r="L66" s="24"/>
      <c r="M66" s="24"/>
      <c r="N66" s="24"/>
      <c r="O66" s="24"/>
      <c r="P66" s="24"/>
      <c r="Q66" s="133" t="str">
        <f>IF(AND(C66=TRUE,COUNTIF(D67:D70,"=true")&lt;&gt;1),"配偶者の健康保険の状況を選択してください！","")</f>
        <v/>
      </c>
      <c r="R66" s="24"/>
      <c r="S66" s="24"/>
      <c r="T66" s="24"/>
      <c r="U66" s="24"/>
      <c r="V66" s="24"/>
      <c r="W66" s="12"/>
      <c r="X66" s="12"/>
      <c r="Y66" s="12"/>
      <c r="Z66" s="12"/>
      <c r="AA66" s="12"/>
      <c r="AB66" s="12"/>
      <c r="AC66" s="12"/>
      <c r="AD66" s="12"/>
      <c r="AE66" s="12"/>
      <c r="AF66" s="12"/>
      <c r="AG66" s="12"/>
      <c r="AH66" s="12"/>
      <c r="AI66" s="12"/>
      <c r="AJ66" s="12"/>
      <c r="AK66" s="12"/>
      <c r="AL66" s="12"/>
      <c r="AM66" s="12"/>
      <c r="AN66" s="12"/>
      <c r="AO66" s="12"/>
      <c r="AP66" s="12"/>
      <c r="AQ66" s="66"/>
      <c r="AR66" s="10"/>
      <c r="AS66" s="38"/>
      <c r="AT66" s="107"/>
      <c r="AU66" s="107"/>
      <c r="AV66" s="107"/>
      <c r="AW66" s="107"/>
      <c r="AX66" s="107"/>
      <c r="AY66" s="107"/>
      <c r="AZ66" s="107"/>
      <c r="BA66" s="107"/>
      <c r="BB66" s="107"/>
    </row>
    <row r="67" spans="2:54" s="22" customFormat="1" ht="16.5" customHeight="1" x14ac:dyDescent="0.55000000000000004">
      <c r="B67" s="213"/>
      <c r="C67" s="155"/>
      <c r="D67" s="130" t="b">
        <v>0</v>
      </c>
      <c r="S67" s="37"/>
      <c r="T67" s="37"/>
      <c r="U67" s="37"/>
      <c r="V67" s="37"/>
      <c r="W67" s="37"/>
      <c r="X67" s="37"/>
      <c r="Y67" s="37"/>
      <c r="Z67" s="37"/>
      <c r="AA67" s="134"/>
      <c r="AB67" s="134"/>
      <c r="AC67" s="134"/>
      <c r="AD67" s="134"/>
      <c r="AE67" s="134"/>
      <c r="AF67" s="134"/>
      <c r="AG67" s="134"/>
      <c r="AH67" s="134"/>
      <c r="AI67" s="134"/>
      <c r="AJ67" s="134"/>
      <c r="AK67" s="134"/>
      <c r="AL67" s="134"/>
      <c r="AM67" s="134"/>
      <c r="AN67" s="134"/>
      <c r="AO67" s="10"/>
      <c r="AP67" s="10"/>
      <c r="AQ67" s="67"/>
      <c r="AR67" s="10"/>
      <c r="AS67" s="38"/>
      <c r="AT67" s="107"/>
      <c r="AU67" s="107"/>
      <c r="AV67" s="107"/>
      <c r="AW67" s="107"/>
      <c r="AX67" s="107"/>
      <c r="AY67" s="107"/>
      <c r="AZ67" s="107"/>
      <c r="BA67" s="107"/>
      <c r="BB67" s="107"/>
    </row>
    <row r="68" spans="2:54" s="22" customFormat="1" ht="16.5" customHeight="1" x14ac:dyDescent="0.55000000000000004">
      <c r="B68" s="213"/>
      <c r="C68" s="155"/>
      <c r="D68" s="130" t="b">
        <v>0</v>
      </c>
      <c r="K68" s="10" t="s">
        <v>38</v>
      </c>
      <c r="Q68" s="247"/>
      <c r="R68" s="247"/>
      <c r="S68" s="26" t="s">
        <v>24</v>
      </c>
      <c r="T68" s="247"/>
      <c r="U68" s="247"/>
      <c r="V68" s="247"/>
      <c r="W68" s="247"/>
      <c r="X68" s="247"/>
      <c r="Y68" s="25" t="s">
        <v>28</v>
      </c>
      <c r="Z68" s="37"/>
      <c r="AA68" s="134"/>
      <c r="AB68" s="134"/>
      <c r="AC68" s="134"/>
      <c r="AD68" s="134"/>
      <c r="AE68" s="134"/>
      <c r="AF68" s="134"/>
      <c r="AG68" s="134"/>
      <c r="AH68" s="134"/>
      <c r="AI68" s="134"/>
      <c r="AJ68" s="134"/>
      <c r="AK68" s="134"/>
      <c r="AL68" s="134"/>
      <c r="AM68" s="134"/>
      <c r="AN68" s="134"/>
      <c r="AO68" s="10"/>
      <c r="AP68" s="10"/>
      <c r="AQ68" s="67"/>
      <c r="AR68" s="10"/>
      <c r="AS68" s="38"/>
      <c r="AT68" s="107"/>
      <c r="AU68" s="107"/>
      <c r="AV68" s="107"/>
      <c r="AW68" s="107"/>
      <c r="AX68" s="107"/>
      <c r="AY68" s="107"/>
      <c r="AZ68" s="107"/>
      <c r="BA68" s="107"/>
      <c r="BB68" s="107"/>
    </row>
    <row r="69" spans="2:54" s="22" customFormat="1" ht="16.5" customHeight="1" x14ac:dyDescent="0.55000000000000004">
      <c r="B69" s="213"/>
      <c r="C69" s="155"/>
      <c r="D69" s="130" t="b">
        <v>0</v>
      </c>
      <c r="O69" s="194" t="str">
        <f>IF(AND(D68=TRUE,OR(Q68="",T68="")),"配偶者の記号・番号を記入してください！","")</f>
        <v/>
      </c>
      <c r="P69" s="194"/>
      <c r="Q69" s="194"/>
      <c r="R69" s="194"/>
      <c r="S69" s="194"/>
      <c r="T69" s="194"/>
      <c r="U69" s="194"/>
      <c r="V69" s="194"/>
      <c r="W69" s="194"/>
      <c r="X69" s="194"/>
      <c r="Y69" s="194"/>
      <c r="Z69" s="194"/>
      <c r="AA69" s="134"/>
      <c r="AB69" s="134"/>
      <c r="AC69" s="134"/>
      <c r="AD69" s="134"/>
      <c r="AE69" s="134"/>
      <c r="AF69" s="134"/>
      <c r="AG69" s="134"/>
      <c r="AH69" s="134"/>
      <c r="AI69" s="134"/>
      <c r="AJ69" s="134"/>
      <c r="AK69" s="134"/>
      <c r="AL69" s="134"/>
      <c r="AM69" s="134"/>
      <c r="AN69" s="134"/>
      <c r="AO69" s="10"/>
      <c r="AP69" s="10"/>
      <c r="AQ69" s="67"/>
      <c r="AR69" s="10"/>
      <c r="AS69" s="38"/>
      <c r="AT69" s="107"/>
      <c r="AU69" s="107"/>
      <c r="AV69" s="107"/>
      <c r="AW69" s="107"/>
      <c r="AX69" s="107"/>
      <c r="AY69" s="107"/>
      <c r="AZ69" s="107"/>
      <c r="BA69" s="107"/>
      <c r="BB69" s="107"/>
    </row>
    <row r="70" spans="2:54" s="22" customFormat="1" ht="16.5" customHeight="1" x14ac:dyDescent="0.55000000000000004">
      <c r="B70" s="213"/>
      <c r="C70" s="155"/>
      <c r="D70" s="130" t="b">
        <v>1</v>
      </c>
      <c r="S70" s="37"/>
      <c r="T70" s="37"/>
      <c r="U70" s="37"/>
      <c r="V70" s="37"/>
      <c r="W70" s="37"/>
      <c r="X70" s="37"/>
      <c r="Y70" s="37"/>
      <c r="Z70" s="37"/>
      <c r="AA70" s="134"/>
      <c r="AB70" s="134"/>
      <c r="AC70" s="134"/>
      <c r="AD70" s="134"/>
      <c r="AE70" s="134"/>
      <c r="AF70" s="134"/>
      <c r="AG70" s="134"/>
      <c r="AH70" s="134"/>
      <c r="AI70" s="134"/>
      <c r="AJ70" s="134"/>
      <c r="AK70" s="134"/>
      <c r="AL70" s="134"/>
      <c r="AM70" s="134"/>
      <c r="AN70" s="134"/>
      <c r="AO70" s="10"/>
      <c r="AP70" s="10"/>
      <c r="AQ70" s="67"/>
      <c r="AR70" s="10"/>
      <c r="AS70" s="38"/>
      <c r="AT70" s="107"/>
      <c r="AU70" s="107"/>
      <c r="AV70" s="107"/>
      <c r="AW70" s="107"/>
      <c r="AX70" s="107"/>
      <c r="AY70" s="107"/>
      <c r="AZ70" s="107"/>
      <c r="BA70" s="107"/>
      <c r="BB70" s="107"/>
    </row>
    <row r="71" spans="2:54" s="22" customFormat="1" ht="16.5" customHeight="1" x14ac:dyDescent="0.55000000000000004">
      <c r="B71" s="213"/>
      <c r="C71" s="155" t="b">
        <v>0</v>
      </c>
      <c r="D71" s="23"/>
      <c r="W71" s="10"/>
      <c r="X71" s="10"/>
      <c r="Y71" s="10"/>
      <c r="Z71" s="10"/>
      <c r="AA71" s="10"/>
      <c r="AB71" s="10"/>
      <c r="AC71" s="10"/>
      <c r="AD71" s="10"/>
      <c r="AE71" s="10"/>
      <c r="AF71" s="10"/>
      <c r="AG71" s="10"/>
      <c r="AH71" s="10"/>
      <c r="AI71" s="10"/>
      <c r="AJ71" s="10"/>
      <c r="AK71" s="10"/>
      <c r="AL71" s="10"/>
      <c r="AM71" s="10"/>
      <c r="AN71" s="10"/>
      <c r="AO71" s="10"/>
      <c r="AP71" s="10"/>
      <c r="AQ71" s="67"/>
      <c r="AR71" s="10"/>
      <c r="AS71" s="38"/>
      <c r="AT71" s="107"/>
      <c r="AU71" s="107"/>
      <c r="AV71" s="107"/>
      <c r="AW71" s="107"/>
      <c r="AX71" s="107"/>
      <c r="AY71" s="107"/>
      <c r="AZ71" s="107"/>
      <c r="BA71" s="107"/>
      <c r="BB71" s="107"/>
    </row>
    <row r="72" spans="2:54" s="22" customFormat="1" ht="16.5" customHeight="1" x14ac:dyDescent="0.55000000000000004">
      <c r="B72" s="213"/>
      <c r="C72" s="155"/>
      <c r="D72" s="130" t="b">
        <v>0</v>
      </c>
      <c r="R72" s="10"/>
      <c r="S72" s="194"/>
      <c r="T72" s="194"/>
      <c r="U72" s="194"/>
      <c r="V72" s="194"/>
      <c r="W72" s="194"/>
      <c r="X72" s="194"/>
      <c r="Y72" s="194"/>
      <c r="Z72" s="194"/>
      <c r="AA72" s="194"/>
      <c r="AB72" s="194"/>
      <c r="AC72" s="194"/>
      <c r="AD72" s="194"/>
      <c r="AE72" s="194"/>
      <c r="AF72" s="194"/>
      <c r="AG72" s="10"/>
      <c r="AH72" s="10"/>
      <c r="AI72" s="10"/>
      <c r="AJ72" s="10"/>
      <c r="AK72" s="10"/>
      <c r="AL72" s="10"/>
      <c r="AM72" s="10"/>
      <c r="AN72" s="10"/>
      <c r="AO72" s="10"/>
      <c r="AP72" s="10"/>
      <c r="AQ72" s="67"/>
      <c r="AR72" s="10"/>
      <c r="AS72" s="38"/>
      <c r="AT72" s="107"/>
      <c r="AU72" s="107"/>
      <c r="AV72" s="107"/>
      <c r="AW72" s="107"/>
      <c r="AX72" s="107"/>
      <c r="AY72" s="107"/>
      <c r="AZ72" s="107"/>
      <c r="BA72" s="107"/>
      <c r="BB72" s="107"/>
    </row>
    <row r="73" spans="2:54" s="22" customFormat="1" ht="16.5" x14ac:dyDescent="0.55000000000000004">
      <c r="B73" s="213"/>
      <c r="C73" s="156"/>
      <c r="D73" s="130" t="b">
        <v>0</v>
      </c>
      <c r="E73" s="140" t="s">
        <v>39</v>
      </c>
      <c r="F73" s="140"/>
      <c r="G73" s="140"/>
      <c r="H73" s="140"/>
      <c r="I73" s="230"/>
      <c r="J73" s="230"/>
      <c r="K73" s="230"/>
      <c r="L73" s="230"/>
      <c r="M73" s="230"/>
      <c r="N73" s="10" t="s">
        <v>40</v>
      </c>
      <c r="O73" s="140" t="s">
        <v>41</v>
      </c>
      <c r="P73" s="140"/>
      <c r="Q73" s="140"/>
      <c r="R73" s="140"/>
      <c r="S73" s="231"/>
      <c r="T73" s="231"/>
      <c r="U73" s="231"/>
      <c r="V73" s="231"/>
      <c r="W73" s="231"/>
      <c r="X73" s="231"/>
      <c r="Y73" s="231"/>
      <c r="Z73" s="231"/>
      <c r="AA73" s="232" t="s">
        <v>42</v>
      </c>
      <c r="AB73" s="232"/>
      <c r="AC73" s="232"/>
      <c r="AD73" s="232"/>
      <c r="AE73" s="231"/>
      <c r="AF73" s="231"/>
      <c r="AG73" s="231"/>
      <c r="AP73" s="10"/>
      <c r="AQ73" s="67"/>
      <c r="AR73" s="10"/>
      <c r="AS73" s="38"/>
      <c r="AT73" s="107"/>
      <c r="AU73" s="107"/>
      <c r="AV73" s="107"/>
      <c r="AW73" s="107"/>
      <c r="AX73" s="107"/>
      <c r="AY73" s="107"/>
      <c r="AZ73" s="107"/>
      <c r="BA73" s="107"/>
      <c r="BB73" s="107"/>
    </row>
    <row r="74" spans="2:54" s="22" customFormat="1" ht="16.5" customHeight="1" thickBot="1" x14ac:dyDescent="0.6">
      <c r="B74" s="213"/>
      <c r="C74" s="123"/>
      <c r="D74" s="130" t="b">
        <v>0</v>
      </c>
      <c r="E74" s="76"/>
      <c r="F74" s="76"/>
      <c r="G74" s="76"/>
      <c r="H74" s="76"/>
      <c r="I74" s="76"/>
      <c r="J74" s="76"/>
      <c r="K74" s="76"/>
      <c r="L74" s="76"/>
      <c r="M74" s="76"/>
      <c r="N74" s="76"/>
      <c r="O74" s="76"/>
      <c r="P74" s="76"/>
      <c r="Q74" s="76"/>
      <c r="R74" s="76"/>
      <c r="S74" s="195" t="str">
        <f>IF(D72=TRUE,IF(OR(I73="",S73="",AE73=""),"金額・援助者・続柄全て記入してください！",""),
"")</f>
        <v/>
      </c>
      <c r="T74" s="195"/>
      <c r="U74" s="195"/>
      <c r="V74" s="195"/>
      <c r="W74" s="195"/>
      <c r="X74" s="195"/>
      <c r="Y74" s="195"/>
      <c r="Z74" s="195"/>
      <c r="AA74" s="195"/>
      <c r="AB74" s="195"/>
      <c r="AC74" s="195"/>
      <c r="AD74" s="195"/>
      <c r="AE74" s="195"/>
      <c r="AF74" s="195"/>
      <c r="AG74" s="77"/>
      <c r="AH74" s="77"/>
      <c r="AI74" s="77"/>
      <c r="AJ74" s="77"/>
      <c r="AK74" s="77"/>
      <c r="AL74" s="77"/>
      <c r="AM74" s="77"/>
      <c r="AN74" s="77"/>
      <c r="AO74" s="77"/>
      <c r="AP74" s="77"/>
      <c r="AQ74" s="78"/>
      <c r="AR74" s="10"/>
      <c r="AS74" s="38"/>
      <c r="AT74" s="107"/>
      <c r="AU74" s="107"/>
      <c r="AV74" s="107"/>
      <c r="AW74" s="107"/>
      <c r="AX74" s="107"/>
      <c r="AY74" s="107"/>
      <c r="AZ74" s="107"/>
      <c r="BA74" s="107"/>
      <c r="BB74" s="107"/>
    </row>
    <row r="75" spans="2:54" s="22" customFormat="1" ht="16.5" customHeight="1" x14ac:dyDescent="0.55000000000000004">
      <c r="B75" s="213"/>
      <c r="C75" s="79" t="s">
        <v>89</v>
      </c>
      <c r="D75" s="60"/>
      <c r="E75" s="60"/>
      <c r="F75" s="60"/>
      <c r="G75" s="60"/>
      <c r="H75" s="60"/>
      <c r="I75" s="60"/>
      <c r="J75" s="60"/>
      <c r="K75" s="60"/>
      <c r="L75" s="60"/>
      <c r="M75" s="60"/>
      <c r="N75" s="60"/>
      <c r="O75" s="137"/>
      <c r="P75" s="141"/>
      <c r="Q75" s="141"/>
      <c r="R75" s="137"/>
      <c r="S75" s="137"/>
      <c r="T75" s="137"/>
      <c r="U75" s="137"/>
      <c r="V75" s="142"/>
      <c r="W75" s="142"/>
      <c r="X75" s="137"/>
      <c r="Y75" s="139"/>
      <c r="Z75" s="139"/>
      <c r="AA75" s="139"/>
      <c r="AB75" s="139"/>
      <c r="AC75" s="61"/>
      <c r="AD75" s="61"/>
      <c r="AE75" s="139"/>
      <c r="AF75" s="40"/>
      <c r="AG75" s="40"/>
      <c r="AH75" s="40"/>
      <c r="AI75" s="40"/>
      <c r="AJ75" s="40"/>
      <c r="AK75" s="40"/>
      <c r="AL75" s="40"/>
      <c r="AM75" s="40"/>
      <c r="AN75" s="40"/>
      <c r="AO75" s="40"/>
      <c r="AP75" s="40"/>
      <c r="AQ75" s="40"/>
      <c r="AR75" s="148"/>
      <c r="AS75" s="38"/>
      <c r="AT75" s="107"/>
      <c r="AU75" s="107"/>
      <c r="AV75" s="107"/>
      <c r="AW75" s="107"/>
      <c r="AX75" s="107"/>
      <c r="AY75" s="107"/>
      <c r="AZ75" s="107"/>
      <c r="BA75" s="107"/>
      <c r="BB75" s="107"/>
    </row>
    <row r="76" spans="2:54" s="22" customFormat="1" ht="16.5" customHeight="1" x14ac:dyDescent="0.55000000000000004">
      <c r="B76" s="213"/>
      <c r="C76" s="157" t="s">
        <v>84</v>
      </c>
      <c r="D76" s="39"/>
      <c r="E76" s="40"/>
      <c r="F76" s="40"/>
      <c r="G76" s="40"/>
      <c r="H76" s="40"/>
      <c r="I76" s="40"/>
      <c r="J76" s="40"/>
      <c r="K76" s="40"/>
      <c r="L76" s="40"/>
      <c r="M76" s="40"/>
      <c r="N76" s="40"/>
      <c r="O76" s="40"/>
      <c r="P76" s="40"/>
      <c r="Q76" s="40"/>
      <c r="R76" s="143"/>
      <c r="S76" s="143"/>
      <c r="T76" s="143"/>
      <c r="U76" s="143"/>
      <c r="V76" s="143"/>
      <c r="W76" s="136"/>
      <c r="X76" s="136"/>
      <c r="Y76" s="136"/>
      <c r="Z76" s="136"/>
      <c r="AA76" s="136"/>
      <c r="AB76" s="136"/>
      <c r="AC76" s="38"/>
      <c r="AD76" s="38"/>
      <c r="AE76" s="138"/>
      <c r="AF76" s="40"/>
      <c r="AG76" s="40"/>
      <c r="AH76" s="40"/>
      <c r="AI76" s="40"/>
      <c r="AJ76" s="40"/>
      <c r="AK76" s="40"/>
      <c r="AL76" s="40"/>
      <c r="AM76" s="40"/>
      <c r="AN76" s="40"/>
      <c r="AO76" s="40"/>
      <c r="AP76" s="40"/>
      <c r="AQ76" s="40"/>
      <c r="AR76" s="148"/>
      <c r="AS76" s="38"/>
      <c r="AT76" s="107"/>
      <c r="AU76" s="107"/>
      <c r="AV76" s="107"/>
      <c r="AW76" s="107"/>
      <c r="AX76" s="107"/>
      <c r="AY76" s="107"/>
      <c r="AZ76" s="107"/>
      <c r="BA76" s="107"/>
      <c r="BB76" s="107"/>
    </row>
    <row r="77" spans="2:54" s="22" customFormat="1" ht="16.5" customHeight="1" x14ac:dyDescent="0.55000000000000004">
      <c r="B77" s="213"/>
      <c r="C77" s="157" t="s">
        <v>85</v>
      </c>
      <c r="D77" s="39"/>
      <c r="E77" s="40"/>
      <c r="F77" s="40"/>
      <c r="G77" s="40"/>
      <c r="H77" s="40"/>
      <c r="I77" s="40"/>
      <c r="J77" s="40"/>
      <c r="K77" s="40"/>
      <c r="L77" s="40"/>
      <c r="M77" s="40"/>
      <c r="N77" s="40"/>
      <c r="O77" s="40"/>
      <c r="P77" s="40"/>
      <c r="Q77" s="40"/>
      <c r="R77" s="40"/>
      <c r="S77" s="40"/>
      <c r="T77" s="40"/>
      <c r="U77" s="40"/>
      <c r="V77" s="40"/>
      <c r="W77" s="38"/>
      <c r="X77" s="38"/>
      <c r="Y77" s="38"/>
      <c r="Z77" s="38"/>
      <c r="AA77" s="38"/>
      <c r="AB77" s="38"/>
      <c r="AC77" s="38"/>
      <c r="AD77" s="38"/>
      <c r="AE77" s="38"/>
      <c r="AF77" s="144"/>
      <c r="AG77" s="144"/>
      <c r="AH77" s="293" t="s">
        <v>86</v>
      </c>
      <c r="AI77" s="293"/>
      <c r="AJ77" s="293"/>
      <c r="AK77" s="293"/>
      <c r="AL77" s="293"/>
      <c r="AM77" s="290" t="str">
        <f>IF(C71=TRUE,"不要",IF(C66=TRUE,IF(D67=TRUE,"不要","必要"),""))</f>
        <v>必要</v>
      </c>
      <c r="AN77" s="291"/>
      <c r="AO77" s="292"/>
      <c r="AP77" s="144" t="s">
        <v>83</v>
      </c>
      <c r="AQ77" s="151"/>
      <c r="AR77" s="10"/>
      <c r="AS77" s="38"/>
      <c r="AT77" s="107"/>
      <c r="AU77" s="107"/>
      <c r="AV77" s="107"/>
      <c r="AW77" s="107"/>
      <c r="AX77" s="107"/>
      <c r="AY77" s="107"/>
      <c r="AZ77" s="107"/>
      <c r="BA77" s="107"/>
      <c r="BB77" s="107"/>
    </row>
    <row r="78" spans="2:54" s="22" customFormat="1" ht="4" customHeight="1" x14ac:dyDescent="0.55000000000000004">
      <c r="B78" s="213"/>
      <c r="C78" s="157"/>
      <c r="D78" s="39"/>
      <c r="E78" s="40"/>
      <c r="F78" s="40"/>
      <c r="G78" s="40"/>
      <c r="H78" s="40"/>
      <c r="I78" s="40"/>
      <c r="J78" s="40"/>
      <c r="K78" s="40"/>
      <c r="L78" s="40"/>
      <c r="M78" s="40"/>
      <c r="N78" s="40"/>
      <c r="O78" s="40"/>
      <c r="P78" s="40"/>
      <c r="Q78" s="40"/>
      <c r="R78" s="40"/>
      <c r="S78" s="40"/>
      <c r="T78" s="40"/>
      <c r="U78" s="40"/>
      <c r="V78" s="40"/>
      <c r="W78" s="38"/>
      <c r="X78" s="38"/>
      <c r="Y78" s="38"/>
      <c r="Z78" s="38"/>
      <c r="AA78" s="38"/>
      <c r="AB78" s="38"/>
      <c r="AC78" s="38"/>
      <c r="AD78" s="38"/>
      <c r="AE78" s="38"/>
      <c r="AF78" s="144"/>
      <c r="AG78" s="144"/>
      <c r="AH78" s="146"/>
      <c r="AI78" s="146"/>
      <c r="AJ78" s="146"/>
      <c r="AK78" s="146"/>
      <c r="AL78" s="146"/>
      <c r="AM78" s="145"/>
      <c r="AN78" s="145"/>
      <c r="AO78" s="145"/>
      <c r="AP78" s="146"/>
      <c r="AQ78" s="147"/>
      <c r="AR78" s="10"/>
      <c r="AS78" s="38"/>
      <c r="AT78" s="107"/>
      <c r="AU78" s="107"/>
      <c r="AV78" s="107"/>
      <c r="AW78" s="107"/>
      <c r="AX78" s="107"/>
      <c r="AY78" s="107"/>
      <c r="AZ78" s="107"/>
      <c r="BA78" s="107"/>
      <c r="BB78" s="107"/>
    </row>
    <row r="79" spans="2:54" s="22" customFormat="1" ht="16.5" customHeight="1" x14ac:dyDescent="0.55000000000000004">
      <c r="B79" s="213"/>
      <c r="C79" s="43" t="s">
        <v>43</v>
      </c>
      <c r="D79" s="43"/>
      <c r="E79" s="43"/>
      <c r="F79" s="43"/>
      <c r="G79" s="43"/>
      <c r="H79" s="43"/>
      <c r="I79" s="43"/>
      <c r="J79" s="43"/>
      <c r="K79" s="43"/>
      <c r="L79" s="43"/>
      <c r="M79" s="43"/>
      <c r="N79" s="43"/>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64"/>
      <c r="AR79" s="10"/>
      <c r="AS79" s="38"/>
      <c r="AT79" s="107"/>
      <c r="AU79" s="107"/>
      <c r="AV79" s="107"/>
      <c r="AW79" s="107"/>
      <c r="AX79" s="107"/>
      <c r="AY79" s="107"/>
      <c r="AZ79" s="107"/>
      <c r="BA79" s="107"/>
      <c r="BB79" s="107"/>
    </row>
    <row r="80" spans="2:54" s="22" customFormat="1" ht="16.5" customHeight="1" x14ac:dyDescent="0.55000000000000004">
      <c r="B80" s="213"/>
      <c r="C80" s="286" t="s">
        <v>44</v>
      </c>
      <c r="D80" s="286"/>
      <c r="E80" s="286"/>
      <c r="F80" s="286"/>
      <c r="G80" s="286"/>
      <c r="H80" s="286"/>
      <c r="I80" s="286"/>
      <c r="J80" s="286"/>
      <c r="K80" s="286"/>
      <c r="L80" s="286"/>
      <c r="M80" s="286"/>
      <c r="N80" s="286"/>
      <c r="O80" s="286"/>
      <c r="P80" s="286"/>
      <c r="Q80" s="286"/>
      <c r="R80" s="286"/>
      <c r="S80" s="286"/>
      <c r="T80" s="286"/>
      <c r="U80" s="286"/>
      <c r="V80" s="286"/>
      <c r="W80" s="287"/>
      <c r="X80" s="237" t="s">
        <v>45</v>
      </c>
      <c r="Y80" s="237"/>
      <c r="Z80" s="237"/>
      <c r="AA80" s="237"/>
      <c r="AB80" s="237"/>
      <c r="AC80" s="237"/>
      <c r="AD80" s="237"/>
      <c r="AE80" s="237" t="s">
        <v>46</v>
      </c>
      <c r="AF80" s="237"/>
      <c r="AG80" s="237"/>
      <c r="AH80" s="237"/>
      <c r="AI80" s="237"/>
      <c r="AJ80" s="237"/>
      <c r="AK80" s="237"/>
      <c r="AL80" s="237"/>
      <c r="AM80" s="237"/>
      <c r="AN80" s="237"/>
      <c r="AO80" s="237"/>
      <c r="AP80" s="237"/>
      <c r="AQ80" s="297"/>
      <c r="AR80" s="10"/>
      <c r="AS80" s="38"/>
      <c r="AT80" s="107"/>
      <c r="AU80" s="107"/>
      <c r="AV80" s="107"/>
      <c r="AW80" s="107"/>
      <c r="AX80" s="107"/>
      <c r="AY80" s="107"/>
      <c r="AZ80" s="107"/>
      <c r="BA80" s="107"/>
      <c r="BB80" s="107"/>
    </row>
    <row r="81" spans="2:46" ht="16.5" customHeight="1" x14ac:dyDescent="0.55000000000000004">
      <c r="B81" s="213"/>
      <c r="C81" s="50" t="s">
        <v>47</v>
      </c>
      <c r="D81" s="50"/>
      <c r="E81" s="50"/>
      <c r="F81" s="50"/>
      <c r="G81" s="50"/>
      <c r="H81" s="50"/>
      <c r="I81" s="50"/>
      <c r="J81" s="50"/>
      <c r="K81" s="50"/>
      <c r="L81" s="50"/>
      <c r="M81" s="50"/>
      <c r="N81" s="50"/>
      <c r="O81" s="97"/>
      <c r="P81" s="97"/>
      <c r="Q81" s="97"/>
      <c r="R81" s="97"/>
      <c r="S81" s="97"/>
      <c r="T81" s="97"/>
      <c r="U81" s="97"/>
      <c r="V81" s="97"/>
      <c r="W81" s="98"/>
      <c r="X81" s="200">
        <v>5000000</v>
      </c>
      <c r="Y81" s="200"/>
      <c r="Z81" s="200"/>
      <c r="AA81" s="200"/>
      <c r="AB81" s="200"/>
      <c r="AC81" s="200"/>
      <c r="AD81" s="13"/>
      <c r="AE81" s="253" t="s">
        <v>48</v>
      </c>
      <c r="AF81" s="254"/>
      <c r="AG81" s="254"/>
      <c r="AH81" s="254"/>
      <c r="AI81" s="254"/>
      <c r="AJ81" s="254"/>
      <c r="AK81" s="254"/>
      <c r="AL81" s="254"/>
      <c r="AM81" s="254"/>
      <c r="AN81" s="254"/>
      <c r="AO81" s="254"/>
      <c r="AP81" s="254"/>
      <c r="AQ81" s="255"/>
      <c r="AS81" s="298" t="str">
        <f>IF(X81="","金額を入力してください！","")</f>
        <v/>
      </c>
    </row>
    <row r="82" spans="2:46" ht="16.5" customHeight="1" x14ac:dyDescent="0.55000000000000004">
      <c r="B82" s="213"/>
      <c r="C82" s="48"/>
      <c r="D82" s="48"/>
      <c r="E82" s="48"/>
      <c r="F82" s="48"/>
      <c r="G82" s="48"/>
      <c r="H82" s="48"/>
      <c r="I82" s="48"/>
      <c r="J82" s="48"/>
      <c r="K82" s="48"/>
      <c r="L82" s="48"/>
      <c r="M82" s="48"/>
      <c r="N82" s="48"/>
      <c r="O82" s="49"/>
      <c r="P82" s="49"/>
      <c r="Q82" s="49"/>
      <c r="R82" s="49"/>
      <c r="S82" s="49"/>
      <c r="T82" s="49"/>
      <c r="U82" s="49"/>
      <c r="V82" s="49"/>
      <c r="W82" s="99"/>
      <c r="X82" s="204"/>
      <c r="Y82" s="204"/>
      <c r="Z82" s="204"/>
      <c r="AA82" s="204"/>
      <c r="AB82" s="204"/>
      <c r="AC82" s="204"/>
      <c r="AD82" s="18" t="s">
        <v>40</v>
      </c>
      <c r="AE82" s="259" t="s">
        <v>49</v>
      </c>
      <c r="AF82" s="260"/>
      <c r="AG82" s="260"/>
      <c r="AH82" s="260"/>
      <c r="AI82" s="260"/>
      <c r="AJ82" s="260"/>
      <c r="AK82" s="260"/>
      <c r="AL82" s="260"/>
      <c r="AM82" s="260"/>
      <c r="AN82" s="260"/>
      <c r="AO82" s="260"/>
      <c r="AP82" s="260"/>
      <c r="AQ82" s="261"/>
      <c r="AS82" s="298"/>
    </row>
    <row r="83" spans="2:46" ht="16.5" customHeight="1" x14ac:dyDescent="0.55000000000000004">
      <c r="B83" s="213"/>
      <c r="C83" s="158" t="s">
        <v>50</v>
      </c>
      <c r="D83" s="44"/>
      <c r="E83" s="44"/>
      <c r="F83" s="44"/>
      <c r="G83" s="44"/>
      <c r="H83" s="44"/>
      <c r="I83" s="51"/>
      <c r="J83" s="42" t="s">
        <v>51</v>
      </c>
      <c r="K83" s="43"/>
      <c r="L83" s="43"/>
      <c r="M83" s="238"/>
      <c r="N83" s="238"/>
      <c r="O83" s="238"/>
      <c r="P83" s="238"/>
      <c r="Q83" s="238"/>
      <c r="R83" s="238"/>
      <c r="S83" s="238"/>
      <c r="T83" s="238"/>
      <c r="U83" s="238"/>
      <c r="V83" s="238"/>
      <c r="W83" s="30" t="s">
        <v>28</v>
      </c>
      <c r="X83" s="196">
        <v>0</v>
      </c>
      <c r="Y83" s="184"/>
      <c r="Z83" s="184"/>
      <c r="AA83" s="184"/>
      <c r="AB83" s="184"/>
      <c r="AC83" s="184"/>
      <c r="AD83" s="41" t="s">
        <v>40</v>
      </c>
      <c r="AE83" s="11" t="str">
        <f>IF(OR(X83&gt;0,X84&gt;0,X85&gt;0),"証明となる書類（年金振込通知書等）","")</f>
        <v/>
      </c>
      <c r="AF83" s="12"/>
      <c r="AG83" s="12"/>
      <c r="AH83" s="12"/>
      <c r="AI83" s="12"/>
      <c r="AJ83" s="12"/>
      <c r="AK83" s="12"/>
      <c r="AL83" s="12"/>
      <c r="AM83" s="12"/>
      <c r="AN83" s="12"/>
      <c r="AO83" s="12"/>
      <c r="AP83" s="12"/>
      <c r="AQ83" s="66"/>
      <c r="AS83" s="59" t="str">
        <f>IF(X83="","金額を入力してください！",IF(AND(X83&gt;0,M83=""),"年金名を入力してください！",""))</f>
        <v/>
      </c>
    </row>
    <row r="84" spans="2:46" ht="16.5" customHeight="1" x14ac:dyDescent="0.55000000000000004">
      <c r="B84" s="213"/>
      <c r="C84" s="158" t="s">
        <v>52</v>
      </c>
      <c r="D84" s="44"/>
      <c r="E84" s="44"/>
      <c r="F84" s="44"/>
      <c r="G84" s="44"/>
      <c r="H84" s="44"/>
      <c r="I84" s="51"/>
      <c r="J84" s="42" t="s">
        <v>53</v>
      </c>
      <c r="K84" s="43"/>
      <c r="L84" s="43"/>
      <c r="M84" s="238"/>
      <c r="N84" s="238"/>
      <c r="O84" s="238"/>
      <c r="P84" s="238"/>
      <c r="Q84" s="238"/>
      <c r="R84" s="238"/>
      <c r="S84" s="238"/>
      <c r="T84" s="238"/>
      <c r="U84" s="238"/>
      <c r="V84" s="238"/>
      <c r="W84" s="30" t="s">
        <v>28</v>
      </c>
      <c r="X84" s="196">
        <v>0</v>
      </c>
      <c r="Y84" s="184"/>
      <c r="Z84" s="184"/>
      <c r="AA84" s="184"/>
      <c r="AB84" s="184"/>
      <c r="AC84" s="184"/>
      <c r="AD84" s="41" t="s">
        <v>40</v>
      </c>
      <c r="AE84" s="113" t="s">
        <v>54</v>
      </c>
      <c r="AF84" s="22"/>
      <c r="AG84" s="22"/>
      <c r="AH84" s="22"/>
      <c r="AI84" s="22"/>
      <c r="AJ84" s="22"/>
      <c r="AK84" s="22"/>
      <c r="AL84" s="22"/>
      <c r="AM84" s="22"/>
      <c r="AN84" s="22"/>
      <c r="AO84" s="22"/>
      <c r="AP84" s="22"/>
      <c r="AQ84" s="114"/>
      <c r="AS84" s="59" t="str">
        <f t="shared" ref="AS84:AS85" si="0">IF(X84="","金額を入力してください！",IF(AND(X84&gt;0,M84=""),"年金名を入力してください！",""))</f>
        <v/>
      </c>
    </row>
    <row r="85" spans="2:46" ht="16.5" customHeight="1" x14ac:dyDescent="0.55000000000000004">
      <c r="B85" s="213"/>
      <c r="C85" s="158" t="s">
        <v>55</v>
      </c>
      <c r="D85" s="44"/>
      <c r="E85" s="44"/>
      <c r="F85" s="44"/>
      <c r="G85" s="44"/>
      <c r="H85" s="44"/>
      <c r="I85" s="51"/>
      <c r="J85" s="96" t="s">
        <v>56</v>
      </c>
      <c r="K85" s="50"/>
      <c r="L85" s="50"/>
      <c r="M85" s="250"/>
      <c r="N85" s="250"/>
      <c r="O85" s="250"/>
      <c r="P85" s="250"/>
      <c r="Q85" s="250"/>
      <c r="R85" s="250"/>
      <c r="S85" s="250"/>
      <c r="T85" s="250"/>
      <c r="U85" s="250"/>
      <c r="V85" s="250"/>
      <c r="W85" s="98" t="s">
        <v>28</v>
      </c>
      <c r="X85" s="196">
        <v>0</v>
      </c>
      <c r="Y85" s="184"/>
      <c r="Z85" s="184"/>
      <c r="AA85" s="184"/>
      <c r="AB85" s="184"/>
      <c r="AC85" s="184"/>
      <c r="AD85" s="41" t="s">
        <v>40</v>
      </c>
      <c r="AE85" s="115" t="s">
        <v>57</v>
      </c>
      <c r="AF85" s="7"/>
      <c r="AG85" s="7"/>
      <c r="AH85" s="7"/>
      <c r="AI85" s="7"/>
      <c r="AJ85" s="7"/>
      <c r="AK85" s="7"/>
      <c r="AL85" s="7"/>
      <c r="AM85" s="7"/>
      <c r="AN85" s="7"/>
      <c r="AO85" s="7"/>
      <c r="AP85" s="7"/>
      <c r="AQ85" s="116"/>
      <c r="AS85" s="59" t="str">
        <f t="shared" si="0"/>
        <v/>
      </c>
    </row>
    <row r="86" spans="2:46" ht="16.5" customHeight="1" x14ac:dyDescent="0.55000000000000004">
      <c r="B86" s="213"/>
      <c r="C86" s="50" t="s">
        <v>58</v>
      </c>
      <c r="D86" s="50"/>
      <c r="E86" s="50"/>
      <c r="F86" s="50"/>
      <c r="G86" s="50"/>
      <c r="H86" s="50"/>
      <c r="I86" s="50"/>
      <c r="J86" s="50"/>
      <c r="K86" s="50"/>
      <c r="L86" s="50"/>
      <c r="M86" s="50"/>
      <c r="N86" s="50"/>
      <c r="O86" s="97"/>
      <c r="P86" s="97"/>
      <c r="Q86" s="97"/>
      <c r="R86" s="97"/>
      <c r="S86" s="97"/>
      <c r="T86" s="97"/>
      <c r="U86" s="97"/>
      <c r="V86" s="97"/>
      <c r="W86" s="98"/>
      <c r="X86" s="196">
        <v>1000000</v>
      </c>
      <c r="Y86" s="184"/>
      <c r="Z86" s="184"/>
      <c r="AA86" s="184"/>
      <c r="AB86" s="184"/>
      <c r="AC86" s="184"/>
      <c r="AD86" s="41" t="s">
        <v>40</v>
      </c>
      <c r="AE86" s="185" t="str">
        <f>IF(X86&gt;0,"確定申告書類一式","")</f>
        <v>確定申告書類一式</v>
      </c>
      <c r="AF86" s="186"/>
      <c r="AG86" s="186"/>
      <c r="AH86" s="186"/>
      <c r="AI86" s="186"/>
      <c r="AJ86" s="186"/>
      <c r="AK86" s="186"/>
      <c r="AL86" s="186"/>
      <c r="AM86" s="186"/>
      <c r="AN86" s="186"/>
      <c r="AO86" s="186"/>
      <c r="AP86" s="186"/>
      <c r="AQ86" s="187"/>
      <c r="AS86" s="59" t="str">
        <f>IF(X86="","金額を入力してください！","")</f>
        <v/>
      </c>
    </row>
    <row r="87" spans="2:46" ht="16.5" customHeight="1" x14ac:dyDescent="0.55000000000000004">
      <c r="B87" s="213"/>
      <c r="C87" s="43" t="s">
        <v>59</v>
      </c>
      <c r="D87" s="43"/>
      <c r="E87" s="43"/>
      <c r="F87" s="43"/>
      <c r="G87" s="43"/>
      <c r="H87" s="43"/>
      <c r="I87" s="43"/>
      <c r="J87" s="43"/>
      <c r="K87" s="43"/>
      <c r="L87" s="43"/>
      <c r="M87" s="43"/>
      <c r="N87" s="43"/>
      <c r="O87" s="29"/>
      <c r="P87" s="29"/>
      <c r="Q87" s="29"/>
      <c r="R87" s="29"/>
      <c r="S87" s="29"/>
      <c r="T87" s="29"/>
      <c r="U87" s="29"/>
      <c r="V87" s="29"/>
      <c r="W87" s="30"/>
      <c r="X87" s="196">
        <v>0</v>
      </c>
      <c r="Y87" s="184"/>
      <c r="Z87" s="184"/>
      <c r="AA87" s="184"/>
      <c r="AB87" s="184"/>
      <c r="AC87" s="184"/>
      <c r="AD87" s="41" t="s">
        <v>40</v>
      </c>
      <c r="AE87" s="185" t="str">
        <f>IF(X87&gt;0,"証明となる書類","")</f>
        <v/>
      </c>
      <c r="AF87" s="186"/>
      <c r="AG87" s="186"/>
      <c r="AH87" s="186"/>
      <c r="AI87" s="186"/>
      <c r="AJ87" s="186"/>
      <c r="AK87" s="186"/>
      <c r="AL87" s="186"/>
      <c r="AM87" s="186"/>
      <c r="AN87" s="186"/>
      <c r="AO87" s="186"/>
      <c r="AP87" s="186"/>
      <c r="AQ87" s="187"/>
      <c r="AS87" s="59" t="str">
        <f>IF(X87="","金額を入力してください！","")</f>
        <v/>
      </c>
      <c r="AT87" s="108"/>
    </row>
    <row r="88" spans="2:46" ht="16.5" customHeight="1" x14ac:dyDescent="0.55000000000000004">
      <c r="B88" s="213"/>
      <c r="C88" s="158" t="s">
        <v>60</v>
      </c>
      <c r="D88" s="44"/>
      <c r="E88" s="44"/>
      <c r="F88" s="44"/>
      <c r="G88" s="44"/>
      <c r="H88" s="44"/>
      <c r="I88" s="51"/>
      <c r="J88" s="95" t="s">
        <v>61</v>
      </c>
      <c r="K88" s="48"/>
      <c r="L88" s="48"/>
      <c r="M88" s="48"/>
      <c r="N88" s="48"/>
      <c r="O88" s="49"/>
      <c r="P88" s="49"/>
      <c r="Q88" s="49"/>
      <c r="R88" s="49"/>
      <c r="S88" s="49"/>
      <c r="T88" s="49"/>
      <c r="U88" s="49"/>
      <c r="V88" s="49"/>
      <c r="W88" s="49"/>
      <c r="X88" s="196">
        <v>0</v>
      </c>
      <c r="Y88" s="184"/>
      <c r="Z88" s="184"/>
      <c r="AA88" s="184"/>
      <c r="AB88" s="184"/>
      <c r="AC88" s="184"/>
      <c r="AD88" s="41" t="s">
        <v>40</v>
      </c>
      <c r="AE88" s="185"/>
      <c r="AF88" s="186"/>
      <c r="AG88" s="186"/>
      <c r="AH88" s="186"/>
      <c r="AI88" s="186"/>
      <c r="AJ88" s="186"/>
      <c r="AK88" s="186"/>
      <c r="AL88" s="186"/>
      <c r="AM88" s="186"/>
      <c r="AN88" s="186"/>
      <c r="AO88" s="186"/>
      <c r="AP88" s="186"/>
      <c r="AQ88" s="187"/>
      <c r="AS88" s="59" t="str">
        <f t="shared" ref="AS88:AS93" si="1">IF(X88="","金額を入力してください！","")</f>
        <v/>
      </c>
    </row>
    <row r="89" spans="2:46" ht="16.5" customHeight="1" x14ac:dyDescent="0.55000000000000004">
      <c r="B89" s="213"/>
      <c r="C89" s="48"/>
      <c r="D89" s="48"/>
      <c r="E89" s="48"/>
      <c r="F89" s="48"/>
      <c r="G89" s="48"/>
      <c r="H89" s="48"/>
      <c r="I89" s="52"/>
      <c r="J89" s="96" t="s">
        <v>62</v>
      </c>
      <c r="K89" s="50"/>
      <c r="L89" s="50"/>
      <c r="M89" s="50"/>
      <c r="N89" s="50"/>
      <c r="O89" s="97"/>
      <c r="P89" s="97"/>
      <c r="Q89" s="97"/>
      <c r="R89" s="97"/>
      <c r="S89" s="97"/>
      <c r="T89" s="97"/>
      <c r="U89" s="97"/>
      <c r="V89" s="97"/>
      <c r="W89" s="97"/>
      <c r="X89" s="196">
        <v>0</v>
      </c>
      <c r="Y89" s="184"/>
      <c r="Z89" s="184"/>
      <c r="AA89" s="184"/>
      <c r="AB89" s="184"/>
      <c r="AC89" s="184"/>
      <c r="AD89" s="41" t="s">
        <v>40</v>
      </c>
      <c r="AE89" s="185"/>
      <c r="AF89" s="186"/>
      <c r="AG89" s="186"/>
      <c r="AH89" s="186"/>
      <c r="AI89" s="186"/>
      <c r="AJ89" s="186"/>
      <c r="AK89" s="186"/>
      <c r="AL89" s="186"/>
      <c r="AM89" s="186"/>
      <c r="AN89" s="186"/>
      <c r="AO89" s="186"/>
      <c r="AP89" s="186"/>
      <c r="AQ89" s="187"/>
      <c r="AS89" s="59" t="str">
        <f t="shared" si="1"/>
        <v/>
      </c>
    </row>
    <row r="90" spans="2:46" ht="16.5" customHeight="1" x14ac:dyDescent="0.55000000000000004">
      <c r="B90" s="213"/>
      <c r="C90" s="50" t="s">
        <v>63</v>
      </c>
      <c r="D90" s="44"/>
      <c r="E90" s="44"/>
      <c r="F90" s="44"/>
      <c r="G90" s="44"/>
      <c r="H90" s="44"/>
      <c r="I90" s="44"/>
      <c r="J90" s="96" t="s">
        <v>64</v>
      </c>
      <c r="K90" s="50"/>
      <c r="L90" s="50"/>
      <c r="M90" s="50"/>
      <c r="N90" s="50"/>
      <c r="O90" s="97"/>
      <c r="P90" s="97"/>
      <c r="Q90" s="97"/>
      <c r="R90" s="97"/>
      <c r="S90" s="97"/>
      <c r="T90" s="97"/>
      <c r="U90" s="97"/>
      <c r="V90" s="97"/>
      <c r="W90" s="98"/>
      <c r="X90" s="196">
        <v>0</v>
      </c>
      <c r="Y90" s="184"/>
      <c r="Z90" s="184"/>
      <c r="AA90" s="184"/>
      <c r="AB90" s="184"/>
      <c r="AC90" s="184"/>
      <c r="AD90" s="41" t="s">
        <v>40</v>
      </c>
      <c r="AE90" s="185"/>
      <c r="AF90" s="186"/>
      <c r="AG90" s="186"/>
      <c r="AH90" s="186"/>
      <c r="AI90" s="186"/>
      <c r="AJ90" s="186"/>
      <c r="AK90" s="186"/>
      <c r="AL90" s="186"/>
      <c r="AM90" s="186"/>
      <c r="AN90" s="186"/>
      <c r="AO90" s="186"/>
      <c r="AP90" s="186"/>
      <c r="AQ90" s="187"/>
      <c r="AS90" s="59" t="str">
        <f t="shared" si="1"/>
        <v/>
      </c>
    </row>
    <row r="91" spans="2:46" ht="16.5" customHeight="1" x14ac:dyDescent="0.55000000000000004">
      <c r="B91" s="213"/>
      <c r="C91" s="158"/>
      <c r="D91" s="44"/>
      <c r="E91" s="44"/>
      <c r="F91" s="44"/>
      <c r="G91" s="44"/>
      <c r="H91" s="44"/>
      <c r="I91" s="44"/>
      <c r="J91" s="42" t="s">
        <v>65</v>
      </c>
      <c r="K91" s="50"/>
      <c r="L91" s="50"/>
      <c r="M91" s="50"/>
      <c r="N91" s="50"/>
      <c r="O91" s="97"/>
      <c r="P91" s="97"/>
      <c r="Q91" s="97"/>
      <c r="R91" s="97"/>
      <c r="S91" s="97"/>
      <c r="T91" s="97"/>
      <c r="U91" s="97"/>
      <c r="V91" s="97"/>
      <c r="W91" s="98"/>
      <c r="X91" s="196">
        <v>0</v>
      </c>
      <c r="Y91" s="184"/>
      <c r="Z91" s="184"/>
      <c r="AA91" s="184"/>
      <c r="AB91" s="184"/>
      <c r="AC91" s="184"/>
      <c r="AD91" s="41" t="s">
        <v>40</v>
      </c>
      <c r="AE91" s="185"/>
      <c r="AF91" s="186"/>
      <c r="AG91" s="186"/>
      <c r="AH91" s="186"/>
      <c r="AI91" s="186"/>
      <c r="AJ91" s="186"/>
      <c r="AK91" s="186"/>
      <c r="AL91" s="186"/>
      <c r="AM91" s="186"/>
      <c r="AN91" s="186"/>
      <c r="AO91" s="186"/>
      <c r="AP91" s="186"/>
      <c r="AQ91" s="187"/>
      <c r="AS91" s="59" t="str">
        <f t="shared" si="1"/>
        <v/>
      </c>
      <c r="AT91" s="109"/>
    </row>
    <row r="92" spans="2:46" ht="16.5" customHeight="1" x14ac:dyDescent="0.55000000000000004">
      <c r="B92" s="213"/>
      <c r="C92" s="158"/>
      <c r="D92" s="44"/>
      <c r="E92" s="44"/>
      <c r="F92" s="44"/>
      <c r="G92" s="44"/>
      <c r="H92" s="44"/>
      <c r="I92" s="44"/>
      <c r="J92" s="96" t="s">
        <v>66</v>
      </c>
      <c r="K92" s="50"/>
      <c r="L92" s="50"/>
      <c r="M92" s="50"/>
      <c r="N92" s="50"/>
      <c r="O92" s="97"/>
      <c r="P92" s="97"/>
      <c r="Q92" s="97"/>
      <c r="R92" s="97"/>
      <c r="S92" s="97"/>
      <c r="T92" s="97"/>
      <c r="U92" s="97"/>
      <c r="V92" s="97"/>
      <c r="W92" s="98"/>
      <c r="X92" s="196">
        <v>0</v>
      </c>
      <c r="Y92" s="184"/>
      <c r="Z92" s="184"/>
      <c r="AA92" s="184"/>
      <c r="AB92" s="184"/>
      <c r="AC92" s="184"/>
      <c r="AD92" s="41" t="s">
        <v>40</v>
      </c>
      <c r="AE92" s="185"/>
      <c r="AF92" s="186"/>
      <c r="AG92" s="186"/>
      <c r="AH92" s="186"/>
      <c r="AI92" s="186"/>
      <c r="AJ92" s="186"/>
      <c r="AK92" s="186"/>
      <c r="AL92" s="186"/>
      <c r="AM92" s="186"/>
      <c r="AN92" s="186"/>
      <c r="AO92" s="186"/>
      <c r="AP92" s="186"/>
      <c r="AQ92" s="187"/>
      <c r="AS92" s="59" t="str">
        <f t="shared" si="1"/>
        <v/>
      </c>
    </row>
    <row r="93" spans="2:46" ht="16.5" customHeight="1" x14ac:dyDescent="0.55000000000000004">
      <c r="B93" s="213"/>
      <c r="C93" s="43" t="s">
        <v>67</v>
      </c>
      <c r="D93" s="43"/>
      <c r="E93" s="43"/>
      <c r="F93" s="43"/>
      <c r="G93" s="43"/>
      <c r="H93" s="43"/>
      <c r="I93" s="43"/>
      <c r="J93" s="43"/>
      <c r="K93" s="43"/>
      <c r="L93" s="43"/>
      <c r="M93" s="43"/>
      <c r="N93" s="43"/>
      <c r="O93" s="29"/>
      <c r="P93" s="29"/>
      <c r="Q93" s="29"/>
      <c r="R93" s="29"/>
      <c r="S93" s="29"/>
      <c r="T93" s="29"/>
      <c r="U93" s="29"/>
      <c r="V93" s="29"/>
      <c r="W93" s="30"/>
      <c r="X93" s="196">
        <v>0</v>
      </c>
      <c r="Y93" s="184"/>
      <c r="Z93" s="184"/>
      <c r="AA93" s="184"/>
      <c r="AB93" s="184"/>
      <c r="AC93" s="184"/>
      <c r="AD93" s="41" t="s">
        <v>40</v>
      </c>
      <c r="AE93" s="185" t="str">
        <f>IF(X93&gt;0,"証明となる書類（株の年間取引明細書等）","")</f>
        <v/>
      </c>
      <c r="AF93" s="186"/>
      <c r="AG93" s="186"/>
      <c r="AH93" s="186"/>
      <c r="AI93" s="186"/>
      <c r="AJ93" s="186"/>
      <c r="AK93" s="186"/>
      <c r="AL93" s="186"/>
      <c r="AM93" s="186"/>
      <c r="AN93" s="186"/>
      <c r="AO93" s="186"/>
      <c r="AP93" s="186"/>
      <c r="AQ93" s="187"/>
      <c r="AS93" s="59" t="str">
        <f t="shared" si="1"/>
        <v/>
      </c>
    </row>
    <row r="94" spans="2:46" ht="16.5" customHeight="1" x14ac:dyDescent="0.55000000000000004">
      <c r="B94" s="213"/>
      <c r="C94" s="48" t="s">
        <v>68</v>
      </c>
      <c r="D94" s="48"/>
      <c r="E94" s="48"/>
      <c r="F94" s="48"/>
      <c r="G94" s="48" t="s">
        <v>23</v>
      </c>
      <c r="H94" s="238"/>
      <c r="I94" s="238"/>
      <c r="J94" s="238"/>
      <c r="K94" s="238"/>
      <c r="L94" s="238"/>
      <c r="M94" s="238"/>
      <c r="N94" s="238"/>
      <c r="O94" s="238"/>
      <c r="P94" s="238"/>
      <c r="Q94" s="238"/>
      <c r="R94" s="238"/>
      <c r="S94" s="238"/>
      <c r="T94" s="238"/>
      <c r="U94" s="238"/>
      <c r="V94" s="238"/>
      <c r="W94" s="30" t="s">
        <v>28</v>
      </c>
      <c r="X94" s="196">
        <v>0</v>
      </c>
      <c r="Y94" s="184"/>
      <c r="Z94" s="184"/>
      <c r="AA94" s="184"/>
      <c r="AB94" s="184"/>
      <c r="AC94" s="184"/>
      <c r="AD94" s="41" t="s">
        <v>40</v>
      </c>
      <c r="AE94" s="185" t="str">
        <f>IF(X94&gt;0,"証明となる書類","")</f>
        <v/>
      </c>
      <c r="AF94" s="186"/>
      <c r="AG94" s="186"/>
      <c r="AH94" s="186"/>
      <c r="AI94" s="186"/>
      <c r="AJ94" s="186"/>
      <c r="AK94" s="186"/>
      <c r="AL94" s="186"/>
      <c r="AM94" s="186"/>
      <c r="AN94" s="186"/>
      <c r="AO94" s="186"/>
      <c r="AP94" s="186"/>
      <c r="AQ94" s="187"/>
      <c r="AS94" s="59" t="str">
        <f>IF(AND(X94&gt;0,H94=""),"収入の内容を記入してください！",IF(X94="","金額を入力してください！",""))</f>
        <v/>
      </c>
    </row>
    <row r="95" spans="2:46" ht="16.5" customHeight="1" thickBot="1" x14ac:dyDescent="0.6">
      <c r="B95" s="213"/>
      <c r="C95" s="43" t="s">
        <v>69</v>
      </c>
      <c r="D95" s="43"/>
      <c r="E95" s="43"/>
      <c r="F95" s="43"/>
      <c r="G95" s="43"/>
      <c r="H95" s="43"/>
      <c r="I95" s="43"/>
      <c r="J95" s="43"/>
      <c r="K95" s="43"/>
      <c r="L95" s="43"/>
      <c r="M95" s="43"/>
      <c r="N95" s="43"/>
      <c r="O95" s="29"/>
      <c r="P95" s="29"/>
      <c r="Q95" s="29"/>
      <c r="R95" s="29"/>
      <c r="S95" s="29"/>
      <c r="T95" s="29"/>
      <c r="U95" s="29"/>
      <c r="V95" s="29"/>
      <c r="W95" s="30"/>
      <c r="X95" s="264">
        <f>SUM(X81:AC94)</f>
        <v>6000000</v>
      </c>
      <c r="Y95" s="265"/>
      <c r="Z95" s="265"/>
      <c r="AA95" s="265"/>
      <c r="AB95" s="265"/>
      <c r="AC95" s="265"/>
      <c r="AD95" s="30" t="s">
        <v>40</v>
      </c>
      <c r="AE95" s="27"/>
      <c r="AF95" s="29"/>
      <c r="AG95" s="29"/>
      <c r="AH95" s="29"/>
      <c r="AI95" s="29"/>
      <c r="AJ95" s="29"/>
      <c r="AK95" s="29"/>
      <c r="AL95" s="29"/>
      <c r="AM95" s="29"/>
      <c r="AN95" s="29"/>
      <c r="AO95" s="29"/>
      <c r="AP95" s="29"/>
      <c r="AQ95" s="64"/>
      <c r="AS95" s="38"/>
      <c r="AT95" s="108"/>
    </row>
    <row r="96" spans="2:46" ht="16.5" customHeight="1" x14ac:dyDescent="0.55000000000000004">
      <c r="B96" s="213"/>
      <c r="C96" s="79" t="s">
        <v>70</v>
      </c>
      <c r="D96" s="79"/>
      <c r="E96" s="79"/>
      <c r="F96" s="79"/>
      <c r="G96" s="79"/>
      <c r="H96" s="79"/>
      <c r="I96" s="79"/>
      <c r="J96" s="79"/>
      <c r="K96" s="79"/>
      <c r="L96" s="79"/>
      <c r="M96" s="79"/>
      <c r="N96" s="79"/>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2"/>
      <c r="AS96" s="38"/>
    </row>
    <row r="97" spans="2:54" ht="16.5" customHeight="1" x14ac:dyDescent="0.55000000000000004">
      <c r="B97" s="213"/>
      <c r="C97" s="159"/>
      <c r="D97" s="106"/>
      <c r="E97" s="106"/>
      <c r="F97" s="106" t="s">
        <v>71</v>
      </c>
      <c r="G97" s="106"/>
      <c r="H97" s="106"/>
      <c r="I97" s="106"/>
      <c r="J97" s="106"/>
      <c r="K97" s="106"/>
      <c r="L97" s="106"/>
      <c r="M97" s="106"/>
      <c r="N97" s="106"/>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63"/>
      <c r="AS97" s="38"/>
      <c r="AT97" s="109"/>
    </row>
    <row r="98" spans="2:54" ht="14" customHeight="1" x14ac:dyDescent="0.55000000000000004">
      <c r="B98" s="213"/>
      <c r="C98" s="160"/>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86"/>
      <c r="AS98" s="38"/>
    </row>
    <row r="99" spans="2:54" ht="14" customHeight="1" thickBot="1" x14ac:dyDescent="0.6">
      <c r="B99" s="213"/>
      <c r="C99" s="161"/>
      <c r="D99" s="249"/>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112"/>
      <c r="AS99" s="38"/>
    </row>
    <row r="100" spans="2:54" s="22" customFormat="1" ht="16.5" customHeight="1" x14ac:dyDescent="0.55000000000000004">
      <c r="B100" s="213"/>
      <c r="C100" s="45" t="s">
        <v>72</v>
      </c>
      <c r="D100" s="45"/>
      <c r="E100" s="45"/>
      <c r="F100" s="45"/>
      <c r="G100" s="45"/>
      <c r="H100" s="45"/>
      <c r="I100" s="45"/>
      <c r="J100" s="45"/>
      <c r="K100" s="45"/>
      <c r="L100" s="45"/>
      <c r="M100" s="45"/>
      <c r="N100" s="45"/>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65"/>
      <c r="AR100" s="10"/>
      <c r="AS100" s="38"/>
      <c r="AT100" s="107"/>
      <c r="AU100" s="107"/>
      <c r="AV100" s="107"/>
      <c r="AW100" s="107"/>
      <c r="AX100" s="107"/>
      <c r="AY100" s="107"/>
      <c r="AZ100" s="107"/>
      <c r="BA100" s="107"/>
      <c r="BB100" s="107"/>
    </row>
    <row r="101" spans="2:54" s="22" customFormat="1" ht="16.5" customHeight="1" x14ac:dyDescent="0.55000000000000004">
      <c r="B101" s="213"/>
      <c r="C101" s="266" t="s">
        <v>44</v>
      </c>
      <c r="D101" s="266"/>
      <c r="E101" s="266"/>
      <c r="F101" s="266"/>
      <c r="G101" s="266"/>
      <c r="H101" s="266"/>
      <c r="I101" s="266"/>
      <c r="J101" s="266"/>
      <c r="K101" s="266"/>
      <c r="L101" s="266"/>
      <c r="M101" s="266"/>
      <c r="N101" s="266"/>
      <c r="O101" s="266"/>
      <c r="P101" s="266"/>
      <c r="Q101" s="266"/>
      <c r="R101" s="266"/>
      <c r="S101" s="266"/>
      <c r="T101" s="266"/>
      <c r="U101" s="266"/>
      <c r="V101" s="266"/>
      <c r="W101" s="267"/>
      <c r="X101" s="197" t="s">
        <v>45</v>
      </c>
      <c r="Y101" s="197"/>
      <c r="Z101" s="197"/>
      <c r="AA101" s="197"/>
      <c r="AB101" s="197"/>
      <c r="AC101" s="197"/>
      <c r="AD101" s="197"/>
      <c r="AE101" s="197" t="s">
        <v>46</v>
      </c>
      <c r="AF101" s="197"/>
      <c r="AG101" s="197"/>
      <c r="AH101" s="197"/>
      <c r="AI101" s="197"/>
      <c r="AJ101" s="197"/>
      <c r="AK101" s="197"/>
      <c r="AL101" s="197"/>
      <c r="AM101" s="197"/>
      <c r="AN101" s="197"/>
      <c r="AO101" s="197"/>
      <c r="AP101" s="197"/>
      <c r="AQ101" s="198"/>
      <c r="AR101" s="10"/>
      <c r="AS101" s="38"/>
      <c r="AT101" s="110"/>
      <c r="AU101" s="107"/>
      <c r="AV101" s="107"/>
      <c r="AW101" s="107"/>
      <c r="AX101" s="107"/>
      <c r="AY101" s="107"/>
      <c r="AZ101" s="107"/>
      <c r="BA101" s="107"/>
      <c r="BB101" s="107"/>
    </row>
    <row r="102" spans="2:54" ht="16.5" customHeight="1" x14ac:dyDescent="0.55000000000000004">
      <c r="B102" s="213"/>
      <c r="C102" s="56" t="s">
        <v>47</v>
      </c>
      <c r="D102" s="56"/>
      <c r="E102" s="56"/>
      <c r="F102" s="56"/>
      <c r="G102" s="56"/>
      <c r="H102" s="56"/>
      <c r="I102" s="56"/>
      <c r="J102" s="56"/>
      <c r="K102" s="56"/>
      <c r="L102" s="56"/>
      <c r="M102" s="56"/>
      <c r="N102" s="56"/>
      <c r="O102" s="56"/>
      <c r="P102" s="56"/>
      <c r="Q102" s="56"/>
      <c r="R102" s="56"/>
      <c r="S102" s="56"/>
      <c r="T102" s="56"/>
      <c r="U102" s="56"/>
      <c r="V102" s="56"/>
      <c r="W102" s="100"/>
      <c r="X102" s="199">
        <v>3000000</v>
      </c>
      <c r="Y102" s="200"/>
      <c r="Z102" s="200"/>
      <c r="AA102" s="200"/>
      <c r="AB102" s="200"/>
      <c r="AC102" s="200"/>
      <c r="AD102" s="13"/>
      <c r="AE102" s="253" t="str">
        <f>IF(X102&gt;0,"直近3ヵ月分の給与明細＋直近1回分の賞与明細","")</f>
        <v>直近3ヵ月分の給与明細＋直近1回分の賞与明細</v>
      </c>
      <c r="AF102" s="254"/>
      <c r="AG102" s="254"/>
      <c r="AH102" s="254"/>
      <c r="AI102" s="254"/>
      <c r="AJ102" s="254"/>
      <c r="AK102" s="254"/>
      <c r="AL102" s="254"/>
      <c r="AM102" s="254"/>
      <c r="AN102" s="254"/>
      <c r="AO102" s="254"/>
      <c r="AP102" s="254"/>
      <c r="AQ102" s="255"/>
      <c r="AS102" s="262"/>
    </row>
    <row r="103" spans="2:54" ht="16.5" customHeight="1" x14ac:dyDescent="0.55000000000000004">
      <c r="B103" s="213"/>
      <c r="C103" s="162"/>
      <c r="D103" s="53"/>
      <c r="E103" s="53"/>
      <c r="F103" s="53"/>
      <c r="G103" s="53"/>
      <c r="H103" s="53"/>
      <c r="I103" s="53"/>
      <c r="J103" s="53"/>
      <c r="K103" s="53"/>
      <c r="L103" s="53"/>
      <c r="M103" s="53"/>
      <c r="N103" s="53"/>
      <c r="O103" s="53"/>
      <c r="P103" s="53"/>
      <c r="Q103" s="53"/>
      <c r="R103" s="53"/>
      <c r="S103" s="53"/>
      <c r="T103" s="53"/>
      <c r="U103" s="53"/>
      <c r="V103" s="53"/>
      <c r="W103" s="57"/>
      <c r="X103" s="201"/>
      <c r="Y103" s="202"/>
      <c r="Z103" s="202"/>
      <c r="AA103" s="202"/>
      <c r="AB103" s="202"/>
      <c r="AC103" s="202"/>
      <c r="AD103" s="15"/>
      <c r="AE103" s="205" t="str">
        <f>IF(X102&gt;0,"1～5月申請　⇒　前年の源泉徴収票（写）","")</f>
        <v>1～5月申請　⇒　前年の源泉徴収票（写）</v>
      </c>
      <c r="AF103" s="206"/>
      <c r="AG103" s="206"/>
      <c r="AH103" s="206"/>
      <c r="AI103" s="206"/>
      <c r="AJ103" s="206"/>
      <c r="AK103" s="206"/>
      <c r="AL103" s="206"/>
      <c r="AM103" s="206"/>
      <c r="AN103" s="206"/>
      <c r="AO103" s="206"/>
      <c r="AP103" s="206"/>
      <c r="AQ103" s="207"/>
      <c r="AS103" s="262"/>
      <c r="AT103" s="109"/>
    </row>
    <row r="104" spans="2:54" ht="16.5" customHeight="1" x14ac:dyDescent="0.55000000000000004">
      <c r="B104" s="213"/>
      <c r="C104" s="54"/>
      <c r="D104" s="54"/>
      <c r="E104" s="54"/>
      <c r="F104" s="54"/>
      <c r="G104" s="54"/>
      <c r="H104" s="54"/>
      <c r="I104" s="54"/>
      <c r="J104" s="54"/>
      <c r="K104" s="54"/>
      <c r="L104" s="54"/>
      <c r="M104" s="54"/>
      <c r="N104" s="54"/>
      <c r="O104" s="54"/>
      <c r="P104" s="54"/>
      <c r="Q104" s="54"/>
      <c r="R104" s="54"/>
      <c r="S104" s="54"/>
      <c r="T104" s="54"/>
      <c r="U104" s="54"/>
      <c r="V104" s="54"/>
      <c r="W104" s="58"/>
      <c r="X104" s="203"/>
      <c r="Y104" s="204"/>
      <c r="Z104" s="204"/>
      <c r="AA104" s="204"/>
      <c r="AB104" s="204"/>
      <c r="AC104" s="204"/>
      <c r="AD104" s="18" t="s">
        <v>40</v>
      </c>
      <c r="AE104" s="259" t="str">
        <f>IF(X102&gt;0,"6～12月申請　⇒　所得証明書（原本）","")</f>
        <v>6～12月申請　⇒　所得証明書（原本）</v>
      </c>
      <c r="AF104" s="260"/>
      <c r="AG104" s="260"/>
      <c r="AH104" s="260"/>
      <c r="AI104" s="260"/>
      <c r="AJ104" s="260"/>
      <c r="AK104" s="260"/>
      <c r="AL104" s="260"/>
      <c r="AM104" s="260"/>
      <c r="AN104" s="260"/>
      <c r="AO104" s="260"/>
      <c r="AP104" s="260"/>
      <c r="AQ104" s="261"/>
      <c r="AS104" s="262"/>
    </row>
    <row r="105" spans="2:54" ht="16.5" customHeight="1" x14ac:dyDescent="0.55000000000000004">
      <c r="B105" s="213"/>
      <c r="C105" s="162" t="s">
        <v>50</v>
      </c>
      <c r="D105" s="53"/>
      <c r="E105" s="53"/>
      <c r="F105" s="53"/>
      <c r="G105" s="53"/>
      <c r="H105" s="53"/>
      <c r="I105" s="57"/>
      <c r="J105" s="35" t="s">
        <v>51</v>
      </c>
      <c r="K105" s="45"/>
      <c r="L105" s="45"/>
      <c r="M105" s="188"/>
      <c r="N105" s="188"/>
      <c r="O105" s="188"/>
      <c r="P105" s="188"/>
      <c r="Q105" s="188"/>
      <c r="R105" s="188"/>
      <c r="S105" s="188"/>
      <c r="T105" s="188"/>
      <c r="U105" s="188"/>
      <c r="V105" s="188"/>
      <c r="W105" s="47" t="s">
        <v>28</v>
      </c>
      <c r="X105" s="196">
        <v>0</v>
      </c>
      <c r="Y105" s="184"/>
      <c r="Z105" s="184"/>
      <c r="AA105" s="184"/>
      <c r="AB105" s="184"/>
      <c r="AC105" s="184"/>
      <c r="AD105" s="41" t="s">
        <v>40</v>
      </c>
      <c r="AE105" s="11" t="str">
        <f>IF(OR(X105&gt;0,X106&gt;0,X107&gt;0),"証明となる書類（年金振込通知書等）","")</f>
        <v/>
      </c>
      <c r="AF105" s="12"/>
      <c r="AG105" s="12"/>
      <c r="AH105" s="12"/>
      <c r="AI105" s="12"/>
      <c r="AJ105" s="12"/>
      <c r="AK105" s="12"/>
      <c r="AL105" s="12"/>
      <c r="AM105" s="12"/>
      <c r="AN105" s="12"/>
      <c r="AO105" s="12"/>
      <c r="AP105" s="12"/>
      <c r="AQ105" s="66"/>
      <c r="AS105" s="59" t="str">
        <f>IF(X105="","金額を入力してください！",IF(AND(X105&gt;0,M105=""),"年金名を入力してください！",""))</f>
        <v/>
      </c>
    </row>
    <row r="106" spans="2:54" ht="16.5" customHeight="1" x14ac:dyDescent="0.55000000000000004">
      <c r="B106" s="213"/>
      <c r="C106" s="162" t="s">
        <v>52</v>
      </c>
      <c r="D106" s="53"/>
      <c r="E106" s="53"/>
      <c r="F106" s="53"/>
      <c r="G106" s="53"/>
      <c r="H106" s="53"/>
      <c r="I106" s="57"/>
      <c r="J106" s="35" t="s">
        <v>53</v>
      </c>
      <c r="K106" s="45"/>
      <c r="L106" s="45"/>
      <c r="M106" s="188"/>
      <c r="N106" s="188"/>
      <c r="O106" s="188"/>
      <c r="P106" s="188"/>
      <c r="Q106" s="188"/>
      <c r="R106" s="188"/>
      <c r="S106" s="188"/>
      <c r="T106" s="188"/>
      <c r="U106" s="188"/>
      <c r="V106" s="188"/>
      <c r="W106" s="47" t="s">
        <v>28</v>
      </c>
      <c r="X106" s="196">
        <v>0</v>
      </c>
      <c r="Y106" s="184"/>
      <c r="Z106" s="184"/>
      <c r="AA106" s="184"/>
      <c r="AB106" s="184"/>
      <c r="AC106" s="184"/>
      <c r="AD106" s="41" t="s">
        <v>40</v>
      </c>
      <c r="AE106" s="113" t="s">
        <v>54</v>
      </c>
      <c r="AF106" s="22"/>
      <c r="AG106" s="22"/>
      <c r="AH106" s="22"/>
      <c r="AI106" s="22"/>
      <c r="AJ106" s="22"/>
      <c r="AK106" s="22"/>
      <c r="AL106" s="22"/>
      <c r="AM106" s="22"/>
      <c r="AN106" s="22"/>
      <c r="AO106" s="22"/>
      <c r="AP106" s="22"/>
      <c r="AQ106" s="114"/>
      <c r="AS106" s="59" t="str">
        <f t="shared" ref="AS106:AS107" si="2">IF(X106="","金額を入力してください！",IF(AND(X106&gt;0,M106=""),"年金名を入力してください！",""))</f>
        <v/>
      </c>
    </row>
    <row r="107" spans="2:54" ht="16.5" customHeight="1" x14ac:dyDescent="0.55000000000000004">
      <c r="B107" s="213"/>
      <c r="C107" s="162" t="s">
        <v>55</v>
      </c>
      <c r="D107" s="53"/>
      <c r="E107" s="53"/>
      <c r="F107" s="53"/>
      <c r="G107" s="53"/>
      <c r="H107" s="53"/>
      <c r="I107" s="57"/>
      <c r="J107" s="101" t="s">
        <v>56</v>
      </c>
      <c r="K107" s="56"/>
      <c r="L107" s="56"/>
      <c r="M107" s="219"/>
      <c r="N107" s="219"/>
      <c r="O107" s="219"/>
      <c r="P107" s="219"/>
      <c r="Q107" s="219"/>
      <c r="R107" s="219"/>
      <c r="S107" s="219"/>
      <c r="T107" s="219"/>
      <c r="U107" s="219"/>
      <c r="V107" s="219"/>
      <c r="W107" s="102" t="s">
        <v>28</v>
      </c>
      <c r="X107" s="196">
        <v>0</v>
      </c>
      <c r="Y107" s="184"/>
      <c r="Z107" s="184"/>
      <c r="AA107" s="184"/>
      <c r="AB107" s="184"/>
      <c r="AC107" s="184"/>
      <c r="AD107" s="41" t="s">
        <v>40</v>
      </c>
      <c r="AE107" s="115" t="s">
        <v>73</v>
      </c>
      <c r="AF107" s="7"/>
      <c r="AG107" s="7"/>
      <c r="AH107" s="7"/>
      <c r="AI107" s="7"/>
      <c r="AJ107" s="7"/>
      <c r="AK107" s="7"/>
      <c r="AL107" s="7"/>
      <c r="AM107" s="7"/>
      <c r="AN107" s="7"/>
      <c r="AO107" s="7"/>
      <c r="AP107" s="7"/>
      <c r="AQ107" s="116"/>
      <c r="AS107" s="59" t="str">
        <f t="shared" si="2"/>
        <v/>
      </c>
    </row>
    <row r="108" spans="2:54" ht="16.5" customHeight="1" x14ac:dyDescent="0.55000000000000004">
      <c r="B108" s="213"/>
      <c r="C108" s="56" t="s">
        <v>58</v>
      </c>
      <c r="D108" s="56"/>
      <c r="E108" s="56"/>
      <c r="F108" s="56"/>
      <c r="G108" s="56"/>
      <c r="H108" s="56"/>
      <c r="I108" s="56"/>
      <c r="J108" s="56"/>
      <c r="K108" s="56"/>
      <c r="L108" s="56"/>
      <c r="M108" s="56"/>
      <c r="N108" s="56"/>
      <c r="O108" s="103"/>
      <c r="P108" s="103"/>
      <c r="Q108" s="103"/>
      <c r="R108" s="103"/>
      <c r="S108" s="103"/>
      <c r="T108" s="103"/>
      <c r="U108" s="103"/>
      <c r="V108" s="103"/>
      <c r="W108" s="102"/>
      <c r="X108" s="184">
        <v>0</v>
      </c>
      <c r="Y108" s="184"/>
      <c r="Z108" s="184"/>
      <c r="AA108" s="184"/>
      <c r="AB108" s="184"/>
      <c r="AC108" s="184"/>
      <c r="AD108" s="41" t="s">
        <v>40</v>
      </c>
      <c r="AE108" s="185" t="str">
        <f>IF(X108&gt;0,"確定申告書類一式","")</f>
        <v/>
      </c>
      <c r="AF108" s="186"/>
      <c r="AG108" s="186"/>
      <c r="AH108" s="186"/>
      <c r="AI108" s="186"/>
      <c r="AJ108" s="186"/>
      <c r="AK108" s="186"/>
      <c r="AL108" s="186"/>
      <c r="AM108" s="186"/>
      <c r="AN108" s="186"/>
      <c r="AO108" s="186"/>
      <c r="AP108" s="186"/>
      <c r="AQ108" s="187"/>
      <c r="AS108" s="59" t="str">
        <f>IF(X108="","金額を入力してください！","")</f>
        <v/>
      </c>
    </row>
    <row r="109" spans="2:54" ht="16.5" customHeight="1" x14ac:dyDescent="0.55000000000000004">
      <c r="B109" s="213"/>
      <c r="C109" s="45" t="s">
        <v>59</v>
      </c>
      <c r="D109" s="45"/>
      <c r="E109" s="45"/>
      <c r="F109" s="45"/>
      <c r="G109" s="45"/>
      <c r="H109" s="45"/>
      <c r="I109" s="45"/>
      <c r="J109" s="45"/>
      <c r="K109" s="45"/>
      <c r="L109" s="45"/>
      <c r="M109" s="45"/>
      <c r="N109" s="45"/>
      <c r="O109" s="46"/>
      <c r="P109" s="46"/>
      <c r="Q109" s="46"/>
      <c r="R109" s="46"/>
      <c r="S109" s="46"/>
      <c r="T109" s="46"/>
      <c r="U109" s="46"/>
      <c r="V109" s="46"/>
      <c r="W109" s="47"/>
      <c r="X109" s="184">
        <v>0</v>
      </c>
      <c r="Y109" s="184"/>
      <c r="Z109" s="184"/>
      <c r="AA109" s="184"/>
      <c r="AB109" s="184"/>
      <c r="AC109" s="184"/>
      <c r="AD109" s="41" t="s">
        <v>40</v>
      </c>
      <c r="AE109" s="185" t="str">
        <f>IF(X109&gt;0,"証明となる書類","")</f>
        <v/>
      </c>
      <c r="AF109" s="186"/>
      <c r="AG109" s="186"/>
      <c r="AH109" s="186"/>
      <c r="AI109" s="186"/>
      <c r="AJ109" s="186"/>
      <c r="AK109" s="186"/>
      <c r="AL109" s="186"/>
      <c r="AM109" s="186"/>
      <c r="AN109" s="186"/>
      <c r="AO109" s="186"/>
      <c r="AP109" s="186"/>
      <c r="AQ109" s="187"/>
      <c r="AS109" s="59" t="str">
        <f>IF(X109="","金額を入力してください！","")</f>
        <v/>
      </c>
    </row>
    <row r="110" spans="2:54" ht="16.5" customHeight="1" x14ac:dyDescent="0.55000000000000004">
      <c r="B110" s="213"/>
      <c r="C110" s="162" t="s">
        <v>60</v>
      </c>
      <c r="D110" s="53"/>
      <c r="E110" s="53"/>
      <c r="F110" s="53"/>
      <c r="G110" s="53"/>
      <c r="H110" s="53"/>
      <c r="I110" s="57"/>
      <c r="J110" s="104" t="s">
        <v>61</v>
      </c>
      <c r="K110" s="54"/>
      <c r="L110" s="54"/>
      <c r="M110" s="54"/>
      <c r="N110" s="54"/>
      <c r="O110" s="55"/>
      <c r="P110" s="55"/>
      <c r="Q110" s="55"/>
      <c r="R110" s="55"/>
      <c r="S110" s="55"/>
      <c r="T110" s="55"/>
      <c r="U110" s="55"/>
      <c r="V110" s="55"/>
      <c r="W110" s="55"/>
      <c r="X110" s="196">
        <v>0</v>
      </c>
      <c r="Y110" s="184"/>
      <c r="Z110" s="184"/>
      <c r="AA110" s="184"/>
      <c r="AB110" s="184"/>
      <c r="AC110" s="184"/>
      <c r="AD110" s="41" t="s">
        <v>40</v>
      </c>
      <c r="AE110" s="185"/>
      <c r="AF110" s="186"/>
      <c r="AG110" s="186"/>
      <c r="AH110" s="186"/>
      <c r="AI110" s="186"/>
      <c r="AJ110" s="186"/>
      <c r="AK110" s="186"/>
      <c r="AL110" s="186"/>
      <c r="AM110" s="186"/>
      <c r="AN110" s="186"/>
      <c r="AO110" s="186"/>
      <c r="AP110" s="186"/>
      <c r="AQ110" s="187"/>
      <c r="AS110" s="59" t="str">
        <f t="shared" ref="AS110:AS114" si="3">IF(X110="","金額を入力してください！","")</f>
        <v/>
      </c>
    </row>
    <row r="111" spans="2:54" ht="16.5" customHeight="1" x14ac:dyDescent="0.55000000000000004">
      <c r="B111" s="213"/>
      <c r="C111" s="54"/>
      <c r="D111" s="54"/>
      <c r="E111" s="54"/>
      <c r="F111" s="54"/>
      <c r="G111" s="54"/>
      <c r="H111" s="54"/>
      <c r="I111" s="58"/>
      <c r="J111" s="101" t="s">
        <v>62</v>
      </c>
      <c r="K111" s="56"/>
      <c r="L111" s="56"/>
      <c r="M111" s="56"/>
      <c r="N111" s="56"/>
      <c r="O111" s="103"/>
      <c r="P111" s="103"/>
      <c r="Q111" s="103"/>
      <c r="R111" s="103"/>
      <c r="S111" s="103"/>
      <c r="T111" s="103"/>
      <c r="U111" s="103"/>
      <c r="V111" s="103"/>
      <c r="W111" s="103"/>
      <c r="X111" s="196">
        <v>0</v>
      </c>
      <c r="Y111" s="184"/>
      <c r="Z111" s="184"/>
      <c r="AA111" s="184"/>
      <c r="AB111" s="184"/>
      <c r="AC111" s="184"/>
      <c r="AD111" s="41" t="s">
        <v>40</v>
      </c>
      <c r="AE111" s="185"/>
      <c r="AF111" s="186"/>
      <c r="AG111" s="186"/>
      <c r="AH111" s="186"/>
      <c r="AI111" s="186"/>
      <c r="AJ111" s="186"/>
      <c r="AK111" s="186"/>
      <c r="AL111" s="186"/>
      <c r="AM111" s="186"/>
      <c r="AN111" s="186"/>
      <c r="AO111" s="186"/>
      <c r="AP111" s="186"/>
      <c r="AQ111" s="187"/>
      <c r="AS111" s="59" t="str">
        <f t="shared" si="3"/>
        <v/>
      </c>
    </row>
    <row r="112" spans="2:54" ht="16.5" customHeight="1" x14ac:dyDescent="0.55000000000000004">
      <c r="B112" s="213"/>
      <c r="C112" s="56" t="s">
        <v>63</v>
      </c>
      <c r="D112" s="53"/>
      <c r="E112" s="53"/>
      <c r="F112" s="53"/>
      <c r="G112" s="53"/>
      <c r="H112" s="53"/>
      <c r="I112" s="53"/>
      <c r="J112" s="101" t="s">
        <v>64</v>
      </c>
      <c r="K112" s="56"/>
      <c r="L112" s="56"/>
      <c r="M112" s="56"/>
      <c r="N112" s="56"/>
      <c r="O112" s="103"/>
      <c r="P112" s="103"/>
      <c r="Q112" s="103"/>
      <c r="R112" s="103"/>
      <c r="S112" s="103"/>
      <c r="T112" s="103"/>
      <c r="U112" s="103"/>
      <c r="V112" s="103"/>
      <c r="W112" s="102"/>
      <c r="X112" s="184">
        <v>0</v>
      </c>
      <c r="Y112" s="184"/>
      <c r="Z112" s="184"/>
      <c r="AA112" s="184"/>
      <c r="AB112" s="184"/>
      <c r="AC112" s="184"/>
      <c r="AD112" s="41" t="s">
        <v>40</v>
      </c>
      <c r="AE112" s="185"/>
      <c r="AF112" s="186"/>
      <c r="AG112" s="186"/>
      <c r="AH112" s="186"/>
      <c r="AI112" s="186"/>
      <c r="AJ112" s="186"/>
      <c r="AK112" s="186"/>
      <c r="AL112" s="186"/>
      <c r="AM112" s="186"/>
      <c r="AN112" s="186"/>
      <c r="AO112" s="186"/>
      <c r="AP112" s="186"/>
      <c r="AQ112" s="187"/>
      <c r="AS112" s="59" t="str">
        <f t="shared" si="3"/>
        <v/>
      </c>
    </row>
    <row r="113" spans="2:45" ht="16.5" customHeight="1" x14ac:dyDescent="0.55000000000000004">
      <c r="B113" s="213"/>
      <c r="C113" s="162"/>
      <c r="D113" s="53"/>
      <c r="E113" s="53"/>
      <c r="F113" s="53"/>
      <c r="G113" s="53"/>
      <c r="H113" s="53"/>
      <c r="I113" s="53"/>
      <c r="J113" s="35" t="s">
        <v>65</v>
      </c>
      <c r="K113" s="56"/>
      <c r="L113" s="56"/>
      <c r="M113" s="56"/>
      <c r="N113" s="56"/>
      <c r="O113" s="103"/>
      <c r="P113" s="103"/>
      <c r="Q113" s="103"/>
      <c r="R113" s="103"/>
      <c r="S113" s="103"/>
      <c r="T113" s="103"/>
      <c r="U113" s="103"/>
      <c r="V113" s="103"/>
      <c r="W113" s="102"/>
      <c r="X113" s="184">
        <v>0</v>
      </c>
      <c r="Y113" s="184"/>
      <c r="Z113" s="184"/>
      <c r="AA113" s="184"/>
      <c r="AB113" s="184"/>
      <c r="AC113" s="184"/>
      <c r="AD113" s="41" t="s">
        <v>40</v>
      </c>
      <c r="AE113" s="185"/>
      <c r="AF113" s="186"/>
      <c r="AG113" s="186"/>
      <c r="AH113" s="186"/>
      <c r="AI113" s="186"/>
      <c r="AJ113" s="186"/>
      <c r="AK113" s="186"/>
      <c r="AL113" s="186"/>
      <c r="AM113" s="186"/>
      <c r="AN113" s="186"/>
      <c r="AO113" s="186"/>
      <c r="AP113" s="186"/>
      <c r="AQ113" s="187"/>
      <c r="AS113" s="59" t="str">
        <f t="shared" si="3"/>
        <v/>
      </c>
    </row>
    <row r="114" spans="2:45" ht="16.5" customHeight="1" x14ac:dyDescent="0.55000000000000004">
      <c r="B114" s="213"/>
      <c r="C114" s="162"/>
      <c r="D114" s="53"/>
      <c r="E114" s="53"/>
      <c r="F114" s="53"/>
      <c r="G114" s="53"/>
      <c r="H114" s="53"/>
      <c r="I114" s="53"/>
      <c r="J114" s="101" t="s">
        <v>66</v>
      </c>
      <c r="K114" s="56"/>
      <c r="L114" s="56"/>
      <c r="M114" s="56"/>
      <c r="N114" s="56"/>
      <c r="O114" s="103"/>
      <c r="P114" s="103"/>
      <c r="Q114" s="103"/>
      <c r="R114" s="103"/>
      <c r="S114" s="103"/>
      <c r="T114" s="103"/>
      <c r="U114" s="103"/>
      <c r="V114" s="103"/>
      <c r="W114" s="102"/>
      <c r="X114" s="184">
        <v>0</v>
      </c>
      <c r="Y114" s="184"/>
      <c r="Z114" s="184"/>
      <c r="AA114" s="184"/>
      <c r="AB114" s="184"/>
      <c r="AC114" s="184"/>
      <c r="AD114" s="41" t="s">
        <v>40</v>
      </c>
      <c r="AE114" s="185"/>
      <c r="AF114" s="186"/>
      <c r="AG114" s="186"/>
      <c r="AH114" s="186"/>
      <c r="AI114" s="186"/>
      <c r="AJ114" s="186"/>
      <c r="AK114" s="186"/>
      <c r="AL114" s="186"/>
      <c r="AM114" s="186"/>
      <c r="AN114" s="186"/>
      <c r="AO114" s="186"/>
      <c r="AP114" s="186"/>
      <c r="AQ114" s="187"/>
      <c r="AS114" s="59" t="str">
        <f t="shared" si="3"/>
        <v/>
      </c>
    </row>
    <row r="115" spans="2:45" ht="16.5" customHeight="1" x14ac:dyDescent="0.55000000000000004">
      <c r="B115" s="213"/>
      <c r="C115" s="54"/>
      <c r="D115" s="54"/>
      <c r="E115" s="54"/>
      <c r="F115" s="54"/>
      <c r="G115" s="54"/>
      <c r="H115" s="54"/>
      <c r="I115" s="58"/>
      <c r="J115" s="35" t="s">
        <v>74</v>
      </c>
      <c r="K115" s="45"/>
      <c r="L115" s="45"/>
      <c r="M115" s="45"/>
      <c r="N115" s="45"/>
      <c r="O115" s="45"/>
      <c r="P115" s="45"/>
      <c r="Q115" s="45"/>
      <c r="R115" s="45"/>
      <c r="S115" s="45"/>
      <c r="T115" s="45"/>
      <c r="U115" s="45"/>
      <c r="V115" s="45"/>
      <c r="W115" s="105"/>
      <c r="X115" s="196">
        <v>0</v>
      </c>
      <c r="Y115" s="184"/>
      <c r="Z115" s="184"/>
      <c r="AA115" s="184"/>
      <c r="AB115" s="184"/>
      <c r="AC115" s="184"/>
      <c r="AD115" s="41" t="s">
        <v>40</v>
      </c>
      <c r="AE115" s="185" t="str">
        <f>IF(X115&gt;0,"雇用保険受給資格者証（写） 表・裏面","")</f>
        <v/>
      </c>
      <c r="AF115" s="186"/>
      <c r="AG115" s="186"/>
      <c r="AH115" s="186"/>
      <c r="AI115" s="186"/>
      <c r="AJ115" s="186"/>
      <c r="AK115" s="186"/>
      <c r="AL115" s="186"/>
      <c r="AM115" s="186"/>
      <c r="AN115" s="186"/>
      <c r="AO115" s="186"/>
      <c r="AP115" s="186"/>
      <c r="AQ115" s="187"/>
      <c r="AS115" s="262"/>
    </row>
    <row r="116" spans="2:45" ht="16.5" customHeight="1" x14ac:dyDescent="0.55000000000000004">
      <c r="B116" s="213"/>
      <c r="C116" s="45" t="s">
        <v>67</v>
      </c>
      <c r="D116" s="45"/>
      <c r="E116" s="45"/>
      <c r="F116" s="45"/>
      <c r="G116" s="45"/>
      <c r="H116" s="45"/>
      <c r="I116" s="45"/>
      <c r="J116" s="45"/>
      <c r="K116" s="45"/>
      <c r="L116" s="45"/>
      <c r="M116" s="45"/>
      <c r="N116" s="45"/>
      <c r="O116" s="46"/>
      <c r="P116" s="46"/>
      <c r="Q116" s="46"/>
      <c r="R116" s="46"/>
      <c r="S116" s="46"/>
      <c r="T116" s="46"/>
      <c r="U116" s="46"/>
      <c r="V116" s="46"/>
      <c r="W116" s="47"/>
      <c r="X116" s="184">
        <v>500000</v>
      </c>
      <c r="Y116" s="184"/>
      <c r="Z116" s="184"/>
      <c r="AA116" s="184"/>
      <c r="AB116" s="184"/>
      <c r="AC116" s="184"/>
      <c r="AD116" s="41" t="s">
        <v>40</v>
      </c>
      <c r="AE116" s="185" t="str">
        <f>IF(X116&gt;0,"証明となる書類（株の年間取引明細書等）","")</f>
        <v>証明となる書類（株の年間取引明細書等）</v>
      </c>
      <c r="AF116" s="186"/>
      <c r="AG116" s="186"/>
      <c r="AH116" s="186"/>
      <c r="AI116" s="186"/>
      <c r="AJ116" s="186"/>
      <c r="AK116" s="186"/>
      <c r="AL116" s="186"/>
      <c r="AM116" s="186"/>
      <c r="AN116" s="186"/>
      <c r="AO116" s="186"/>
      <c r="AP116" s="186"/>
      <c r="AQ116" s="187"/>
      <c r="AS116" s="262"/>
    </row>
    <row r="117" spans="2:45" ht="16.5" customHeight="1" x14ac:dyDescent="0.55000000000000004">
      <c r="B117" s="213"/>
      <c r="C117" s="54" t="s">
        <v>68</v>
      </c>
      <c r="D117" s="54"/>
      <c r="E117" s="54"/>
      <c r="F117" s="54"/>
      <c r="G117" s="54" t="s">
        <v>23</v>
      </c>
      <c r="H117" s="188"/>
      <c r="I117" s="188"/>
      <c r="J117" s="188"/>
      <c r="K117" s="188"/>
      <c r="L117" s="188"/>
      <c r="M117" s="188"/>
      <c r="N117" s="188"/>
      <c r="O117" s="188"/>
      <c r="P117" s="188"/>
      <c r="Q117" s="188"/>
      <c r="R117" s="188"/>
      <c r="S117" s="188"/>
      <c r="T117" s="188"/>
      <c r="U117" s="188"/>
      <c r="V117" s="188"/>
      <c r="W117" s="47" t="s">
        <v>28</v>
      </c>
      <c r="X117" s="196">
        <v>0</v>
      </c>
      <c r="Y117" s="184"/>
      <c r="Z117" s="184"/>
      <c r="AA117" s="184"/>
      <c r="AB117" s="184"/>
      <c r="AC117" s="184"/>
      <c r="AD117" s="41" t="s">
        <v>40</v>
      </c>
      <c r="AE117" s="185" t="str">
        <f>IF(X117&gt;0,"証明となる書類","")</f>
        <v/>
      </c>
      <c r="AF117" s="186"/>
      <c r="AG117" s="186"/>
      <c r="AH117" s="186"/>
      <c r="AI117" s="186"/>
      <c r="AJ117" s="186"/>
      <c r="AK117" s="186"/>
      <c r="AL117" s="186"/>
      <c r="AM117" s="186"/>
      <c r="AN117" s="186"/>
      <c r="AO117" s="186"/>
      <c r="AP117" s="186"/>
      <c r="AQ117" s="187"/>
      <c r="AS117" s="262"/>
    </row>
    <row r="118" spans="2:45" ht="16.5" customHeight="1" thickBot="1" x14ac:dyDescent="0.6">
      <c r="B118" s="213"/>
      <c r="C118" s="68" t="s">
        <v>69</v>
      </c>
      <c r="D118" s="68"/>
      <c r="E118" s="68"/>
      <c r="F118" s="68"/>
      <c r="G118" s="68"/>
      <c r="H118" s="68"/>
      <c r="I118" s="68"/>
      <c r="J118" s="68"/>
      <c r="K118" s="68"/>
      <c r="L118" s="68"/>
      <c r="M118" s="68"/>
      <c r="N118" s="68"/>
      <c r="O118" s="69"/>
      <c r="P118" s="69"/>
      <c r="Q118" s="69"/>
      <c r="R118" s="69"/>
      <c r="S118" s="69"/>
      <c r="T118" s="69"/>
      <c r="U118" s="69"/>
      <c r="V118" s="69"/>
      <c r="W118" s="70"/>
      <c r="X118" s="256">
        <f>SUM(X102:AC117)</f>
        <v>3500000</v>
      </c>
      <c r="Y118" s="257"/>
      <c r="Z118" s="257"/>
      <c r="AA118" s="257"/>
      <c r="AB118" s="257"/>
      <c r="AC118" s="257"/>
      <c r="AD118" s="70" t="s">
        <v>40</v>
      </c>
      <c r="AE118" s="71"/>
      <c r="AF118" s="69"/>
      <c r="AG118" s="69"/>
      <c r="AH118" s="69"/>
      <c r="AI118" s="69"/>
      <c r="AJ118" s="69"/>
      <c r="AK118" s="69"/>
      <c r="AL118" s="69"/>
      <c r="AM118" s="69"/>
      <c r="AN118" s="69"/>
      <c r="AO118" s="69"/>
      <c r="AP118" s="69"/>
      <c r="AQ118" s="72"/>
      <c r="AS118" s="38"/>
    </row>
    <row r="119" spans="2:45" ht="16.5" customHeight="1" x14ac:dyDescent="0.55000000000000004">
      <c r="B119" s="213"/>
      <c r="C119" s="79" t="s">
        <v>75</v>
      </c>
      <c r="D119" s="79"/>
      <c r="E119" s="79"/>
      <c r="F119" s="79"/>
      <c r="G119" s="79"/>
      <c r="H119" s="79"/>
      <c r="I119" s="79"/>
      <c r="J119" s="79"/>
      <c r="K119" s="79"/>
      <c r="L119" s="79"/>
      <c r="M119" s="79"/>
      <c r="N119" s="79"/>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2"/>
      <c r="AS119" s="38"/>
    </row>
    <row r="120" spans="2:45" ht="16.5" customHeight="1" x14ac:dyDescent="0.55000000000000004">
      <c r="B120" s="213"/>
      <c r="C120" s="159"/>
      <c r="D120" s="106"/>
      <c r="E120" s="106"/>
      <c r="F120" s="106" t="s">
        <v>71</v>
      </c>
      <c r="G120" s="106"/>
      <c r="H120" s="106"/>
      <c r="I120" s="106"/>
      <c r="J120" s="106"/>
      <c r="K120" s="106"/>
      <c r="L120" s="106"/>
      <c r="M120" s="106"/>
      <c r="N120" s="106"/>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63"/>
      <c r="AS120" s="38"/>
    </row>
    <row r="121" spans="2:45" ht="14" customHeight="1" x14ac:dyDescent="0.55000000000000004">
      <c r="B121" s="213"/>
      <c r="C121" s="160"/>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86"/>
      <c r="AS121" s="38"/>
    </row>
    <row r="122" spans="2:45" ht="14" customHeight="1" thickBot="1" x14ac:dyDescent="0.6">
      <c r="B122" s="214"/>
      <c r="C122" s="161"/>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112"/>
      <c r="AS122" s="38"/>
    </row>
    <row r="123" spans="2:45" ht="15" customHeight="1" x14ac:dyDescent="0.55000000000000004">
      <c r="B123" s="152"/>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S123" s="168"/>
    </row>
  </sheetData>
  <mergeCells count="138">
    <mergeCell ref="X118:AC118"/>
    <mergeCell ref="D121:AP122"/>
    <mergeCell ref="C123:AQ123"/>
    <mergeCell ref="AS115:AS117"/>
    <mergeCell ref="X116:AC116"/>
    <mergeCell ref="AE116:AQ116"/>
    <mergeCell ref="H117:V117"/>
    <mergeCell ref="X117:AC117"/>
    <mergeCell ref="AE117:AQ117"/>
    <mergeCell ref="X113:AC113"/>
    <mergeCell ref="AE113:AQ113"/>
    <mergeCell ref="X114:AC114"/>
    <mergeCell ref="AE114:AQ114"/>
    <mergeCell ref="X115:AC115"/>
    <mergeCell ref="AE115:AQ115"/>
    <mergeCell ref="X110:AC110"/>
    <mergeCell ref="AE110:AQ110"/>
    <mergeCell ref="X111:AC111"/>
    <mergeCell ref="AE111:AQ111"/>
    <mergeCell ref="X112:AC112"/>
    <mergeCell ref="AE112:AQ112"/>
    <mergeCell ref="M107:V107"/>
    <mergeCell ref="X107:AC107"/>
    <mergeCell ref="X108:AC108"/>
    <mergeCell ref="AE108:AQ108"/>
    <mergeCell ref="X109:AC109"/>
    <mergeCell ref="AE109:AQ109"/>
    <mergeCell ref="AS102:AS104"/>
    <mergeCell ref="AE103:AQ103"/>
    <mergeCell ref="AE104:AQ104"/>
    <mergeCell ref="M105:V105"/>
    <mergeCell ref="X105:AC105"/>
    <mergeCell ref="M106:V106"/>
    <mergeCell ref="X106:AC106"/>
    <mergeCell ref="D98:AP99"/>
    <mergeCell ref="C101:W101"/>
    <mergeCell ref="X101:AD101"/>
    <mergeCell ref="AE101:AQ101"/>
    <mergeCell ref="X102:AC104"/>
    <mergeCell ref="AE102:AQ102"/>
    <mergeCell ref="X93:AC93"/>
    <mergeCell ref="AE93:AQ93"/>
    <mergeCell ref="H94:V94"/>
    <mergeCell ref="X94:AC94"/>
    <mergeCell ref="AE94:AQ94"/>
    <mergeCell ref="X95:AC95"/>
    <mergeCell ref="X90:AC90"/>
    <mergeCell ref="AE90:AQ90"/>
    <mergeCell ref="X91:AC91"/>
    <mergeCell ref="AE91:AQ91"/>
    <mergeCell ref="X92:AC92"/>
    <mergeCell ref="AE92:AQ92"/>
    <mergeCell ref="X87:AC87"/>
    <mergeCell ref="AE87:AQ87"/>
    <mergeCell ref="X88:AC88"/>
    <mergeCell ref="AE88:AQ88"/>
    <mergeCell ref="X89:AC89"/>
    <mergeCell ref="AE89:AQ89"/>
    <mergeCell ref="M84:V84"/>
    <mergeCell ref="X84:AC84"/>
    <mergeCell ref="M85:V85"/>
    <mergeCell ref="X85:AC85"/>
    <mergeCell ref="X86:AC86"/>
    <mergeCell ref="AE86:AQ86"/>
    <mergeCell ref="X81:AC82"/>
    <mergeCell ref="AE81:AQ81"/>
    <mergeCell ref="AS81:AS82"/>
    <mergeCell ref="AE82:AQ82"/>
    <mergeCell ref="M83:V83"/>
    <mergeCell ref="X83:AC83"/>
    <mergeCell ref="B65:B122"/>
    <mergeCell ref="W65:AF65"/>
    <mergeCell ref="Q68:R68"/>
    <mergeCell ref="T68:X68"/>
    <mergeCell ref="O69:Z69"/>
    <mergeCell ref="S72:AF72"/>
    <mergeCell ref="I73:M73"/>
    <mergeCell ref="S73:Z73"/>
    <mergeCell ref="W42:AQ44"/>
    <mergeCell ref="M43:U44"/>
    <mergeCell ref="P51:V52"/>
    <mergeCell ref="W54:AQ54"/>
    <mergeCell ref="M56:U57"/>
    <mergeCell ref="M59:U60"/>
    <mergeCell ref="AA73:AD73"/>
    <mergeCell ref="AE73:AG73"/>
    <mergeCell ref="S74:AF74"/>
    <mergeCell ref="AH77:AL77"/>
    <mergeCell ref="AM77:AO77"/>
    <mergeCell ref="C80:W80"/>
    <mergeCell ref="X80:AD80"/>
    <mergeCell ref="AE80:AQ80"/>
    <mergeCell ref="P61:V61"/>
    <mergeCell ref="AK64:AP64"/>
    <mergeCell ref="J33:AL33"/>
    <mergeCell ref="M35:U36"/>
    <mergeCell ref="W36:AF36"/>
    <mergeCell ref="R37:AF37"/>
    <mergeCell ref="AH37:AP37"/>
    <mergeCell ref="B38:B63"/>
    <mergeCell ref="AH38:AL38"/>
    <mergeCell ref="AM38:AO38"/>
    <mergeCell ref="AP38:AQ38"/>
    <mergeCell ref="W41:AQ41"/>
    <mergeCell ref="B13:B37"/>
    <mergeCell ref="C14:V14"/>
    <mergeCell ref="W14:AQ14"/>
    <mergeCell ref="W15:AQ15"/>
    <mergeCell ref="I18:U18"/>
    <mergeCell ref="C19:I19"/>
    <mergeCell ref="J19:U19"/>
    <mergeCell ref="C20:I20"/>
    <mergeCell ref="J20:P20"/>
    <mergeCell ref="W21:AI21"/>
    <mergeCell ref="AG1:AP1"/>
    <mergeCell ref="C2:AQ2"/>
    <mergeCell ref="AA7:AM8"/>
    <mergeCell ref="AN7:AO8"/>
    <mergeCell ref="E25:AO25"/>
    <mergeCell ref="W26:AI26"/>
    <mergeCell ref="V27:W27"/>
    <mergeCell ref="Y27:AB27"/>
    <mergeCell ref="N31:P31"/>
    <mergeCell ref="Q31:R31"/>
    <mergeCell ref="S31:T31"/>
    <mergeCell ref="V31:W31"/>
    <mergeCell ref="Y31:Z31"/>
    <mergeCell ref="AE31:AQ32"/>
    <mergeCell ref="AS7:AS8"/>
    <mergeCell ref="M8:N8"/>
    <mergeCell ref="P8:Q8"/>
    <mergeCell ref="S8:T8"/>
    <mergeCell ref="AK9:AQ9"/>
    <mergeCell ref="J11:V11"/>
    <mergeCell ref="X11:Z11"/>
    <mergeCell ref="AA11:AD11"/>
    <mergeCell ref="AG11:AI11"/>
    <mergeCell ref="AJ11:AM11"/>
  </mergeCells>
  <phoneticPr fontId="3"/>
  <conditionalFormatting sqref="C38:AQ63">
    <cfRule type="expression" dxfId="59" priority="3">
      <formula>$AM$38="不要"</formula>
    </cfRule>
  </conditionalFormatting>
  <conditionalFormatting sqref="C75:AQ122">
    <cfRule type="expression" dxfId="58" priority="11">
      <formula>$AM$77="不要"</formula>
    </cfRule>
  </conditionalFormatting>
  <conditionalFormatting sqref="E25:AO25">
    <cfRule type="expression" dxfId="57" priority="22">
      <formula>C24=TRUE</formula>
    </cfRule>
  </conditionalFormatting>
  <conditionalFormatting sqref="H94">
    <cfRule type="expression" dxfId="56" priority="13">
      <formula>$X$94&gt;0</formula>
    </cfRule>
  </conditionalFormatting>
  <conditionalFormatting sqref="H117">
    <cfRule type="expression" dxfId="55" priority="4">
      <formula>$X$117&gt;0</formula>
    </cfRule>
  </conditionalFormatting>
  <conditionalFormatting sqref="I73">
    <cfRule type="expression" dxfId="54" priority="21">
      <formula>D72=TRUE</formula>
    </cfRule>
  </conditionalFormatting>
  <conditionalFormatting sqref="J20:P20">
    <cfRule type="expression" dxfId="53" priority="28">
      <formula>C18=TRUE</formula>
    </cfRule>
  </conditionalFormatting>
  <conditionalFormatting sqref="J19:U19">
    <cfRule type="expression" dxfId="52" priority="29">
      <formula>C18=TRUE</formula>
    </cfRule>
  </conditionalFormatting>
  <conditionalFormatting sqref="J33:AL33">
    <cfRule type="expression" dxfId="51" priority="23">
      <formula>$C$33=TRUE</formula>
    </cfRule>
  </conditionalFormatting>
  <conditionalFormatting sqref="M83:V85">
    <cfRule type="expression" dxfId="50" priority="16">
      <formula>$X83&gt;0</formula>
    </cfRule>
  </conditionalFormatting>
  <conditionalFormatting sqref="M105:V107">
    <cfRule type="expression" dxfId="49" priority="10">
      <formula>$X105&gt;0</formula>
    </cfRule>
  </conditionalFormatting>
  <conditionalFormatting sqref="Q68:R68">
    <cfRule type="expression" dxfId="48" priority="18">
      <formula>D68=TRUE</formula>
    </cfRule>
  </conditionalFormatting>
  <conditionalFormatting sqref="R37:AF37">
    <cfRule type="expression" dxfId="47" priority="27">
      <formula>$D$37=TRUE</formula>
    </cfRule>
  </conditionalFormatting>
  <conditionalFormatting sqref="S31">
    <cfRule type="expression" dxfId="46" priority="26">
      <formula>$D$31=TRUE</formula>
    </cfRule>
  </conditionalFormatting>
  <conditionalFormatting sqref="S73">
    <cfRule type="expression" dxfId="45" priority="20">
      <formula>D72=TRUE</formula>
    </cfRule>
  </conditionalFormatting>
  <conditionalFormatting sqref="T68:X68">
    <cfRule type="expression" dxfId="44" priority="17">
      <formula>D68=TRUE</formula>
    </cfRule>
  </conditionalFormatting>
  <conditionalFormatting sqref="V27">
    <cfRule type="expression" dxfId="43" priority="2">
      <formula>$C$27=TRUE</formula>
    </cfRule>
  </conditionalFormatting>
  <conditionalFormatting sqref="V31">
    <cfRule type="expression" dxfId="42" priority="25">
      <formula>$D$31=TRUE</formula>
    </cfRule>
  </conditionalFormatting>
  <conditionalFormatting sqref="X83:AC94">
    <cfRule type="expression" dxfId="41" priority="15">
      <formula>$V$83="あり"</formula>
    </cfRule>
  </conditionalFormatting>
  <conditionalFormatting sqref="X86:AC87 X89:AC94">
    <cfRule type="expression" dxfId="40" priority="14">
      <formula>$V86="あり"</formula>
    </cfRule>
  </conditionalFormatting>
  <conditionalFormatting sqref="X88:AC88">
    <cfRule type="expression" dxfId="39" priority="30">
      <formula>#REF!="あり"</formula>
    </cfRule>
  </conditionalFormatting>
  <conditionalFormatting sqref="X102:AC104">
    <cfRule type="expression" dxfId="38" priority="12">
      <formula>$V$102="あり"</formula>
    </cfRule>
  </conditionalFormatting>
  <conditionalFormatting sqref="X105:AC114">
    <cfRule type="expression" dxfId="37" priority="7">
      <formula>$V$83="あり"</formula>
    </cfRule>
  </conditionalFormatting>
  <conditionalFormatting sqref="X108:AC109">
    <cfRule type="expression" dxfId="36" priority="9">
      <formula>$V108="あり"</formula>
    </cfRule>
  </conditionalFormatting>
  <conditionalFormatting sqref="X110:AC110">
    <cfRule type="expression" dxfId="35" priority="8">
      <formula>#REF!="あり"</formula>
    </cfRule>
  </conditionalFormatting>
  <conditionalFormatting sqref="X111:AC117">
    <cfRule type="expression" dxfId="34" priority="5">
      <formula>$V111="あり"</formula>
    </cfRule>
  </conditionalFormatting>
  <conditionalFormatting sqref="X116:AC117">
    <cfRule type="expression" dxfId="33" priority="6">
      <formula>$V$83="あり"</formula>
    </cfRule>
  </conditionalFormatting>
  <conditionalFormatting sqref="Y31">
    <cfRule type="expression" dxfId="32" priority="24">
      <formula>$D$31=TRUE</formula>
    </cfRule>
  </conditionalFormatting>
  <conditionalFormatting sqref="Y27:AB27">
    <cfRule type="expression" dxfId="31" priority="1">
      <formula>$C$27=TRUE</formula>
    </cfRule>
  </conditionalFormatting>
  <conditionalFormatting sqref="AE73">
    <cfRule type="expression" dxfId="30" priority="19">
      <formula>D72=TRUE</formula>
    </cfRule>
  </conditionalFormatting>
  <dataValidations count="1">
    <dataValidation imeMode="off" allowBlank="1" showInputMessage="1" showErrorMessage="1" sqref="AJ11:AM11" xr:uid="{A39EE618-A362-4B66-B0E0-D6A4AEE1359F}"/>
  </dataValidations>
  <hyperlinks>
    <hyperlink ref="W42:AQ44" r:id="rId1" display="https://www.omron-kenpo.org/system/data/etc/52/52_1.pdf" xr:uid="{D61A72E8-3A69-46FF-AB09-875975F1E1DD}"/>
  </hyperlinks>
  <printOptions horizontalCentered="1" verticalCentered="1"/>
  <pageMargins left="0" right="0" top="0" bottom="0" header="7.874015748031496E-2" footer="7.874015748031496E-2"/>
  <pageSetup paperSize="9" scale="80" fitToHeight="0" orientation="portrait" r:id="rId2"/>
  <headerFooter>
    <oddHeader>&amp;L（秘密）</oddHeader>
    <oddFooter>&amp;Cオムロン健康保険組合&amp;RR8.05改</oddFooter>
  </headerFooter>
  <rowBreaks count="1" manualBreakCount="1">
    <brk id="64" max="43" man="1"/>
  </rowBreaks>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locked="0" defaultSize="0" autoFill="0" autoLine="0" autoPict="0">
                <anchor moveWithCells="1">
                  <from>
                    <xdr:col>2</xdr:col>
                    <xdr:colOff>31750</xdr:colOff>
                    <xdr:row>14</xdr:row>
                    <xdr:rowOff>25400</xdr:rowOff>
                  </from>
                  <to>
                    <xdr:col>18</xdr:col>
                    <xdr:colOff>25400</xdr:colOff>
                    <xdr:row>15</xdr:row>
                    <xdr:rowOff>0</xdr:rowOff>
                  </to>
                </anchor>
              </controlPr>
            </control>
          </mc:Choice>
        </mc:AlternateContent>
        <mc:AlternateContent xmlns:mc="http://schemas.openxmlformats.org/markup-compatibility/2006">
          <mc:Choice Requires="x14">
            <control shapeId="8194" r:id="rId6" name="Check Box 2">
              <controlPr locked="0" defaultSize="0" autoFill="0" autoLine="0" autoPict="0">
                <anchor moveWithCells="1">
                  <from>
                    <xdr:col>2</xdr:col>
                    <xdr:colOff>31750</xdr:colOff>
                    <xdr:row>15</xdr:row>
                    <xdr:rowOff>25400</xdr:rowOff>
                  </from>
                  <to>
                    <xdr:col>16</xdr:col>
                    <xdr:colOff>44450</xdr:colOff>
                    <xdr:row>16</xdr:row>
                    <xdr:rowOff>0</xdr:rowOff>
                  </to>
                </anchor>
              </controlPr>
            </control>
          </mc:Choice>
        </mc:AlternateContent>
        <mc:AlternateContent xmlns:mc="http://schemas.openxmlformats.org/markup-compatibility/2006">
          <mc:Choice Requires="x14">
            <control shapeId="8195" r:id="rId7" name="Check Box 3">
              <controlPr locked="0" defaultSize="0" autoFill="0" autoLine="0" autoPict="0">
                <anchor moveWithCells="1">
                  <from>
                    <xdr:col>2</xdr:col>
                    <xdr:colOff>31750</xdr:colOff>
                    <xdr:row>16</xdr:row>
                    <xdr:rowOff>25400</xdr:rowOff>
                  </from>
                  <to>
                    <xdr:col>20</xdr:col>
                    <xdr:colOff>114300</xdr:colOff>
                    <xdr:row>17</xdr:row>
                    <xdr:rowOff>31750</xdr:rowOff>
                  </to>
                </anchor>
              </controlPr>
            </control>
          </mc:Choice>
        </mc:AlternateContent>
        <mc:AlternateContent xmlns:mc="http://schemas.openxmlformats.org/markup-compatibility/2006">
          <mc:Choice Requires="x14">
            <control shapeId="8196" r:id="rId8" name="Check Box 4">
              <controlPr locked="0" defaultSize="0" autoFill="0" autoLine="0" autoPict="0">
                <anchor moveWithCells="1">
                  <from>
                    <xdr:col>2</xdr:col>
                    <xdr:colOff>31750</xdr:colOff>
                    <xdr:row>17</xdr:row>
                    <xdr:rowOff>25400</xdr:rowOff>
                  </from>
                  <to>
                    <xdr:col>8</xdr:col>
                    <xdr:colOff>44450</xdr:colOff>
                    <xdr:row>18</xdr:row>
                    <xdr:rowOff>0</xdr:rowOff>
                  </to>
                </anchor>
              </controlPr>
            </control>
          </mc:Choice>
        </mc:AlternateContent>
        <mc:AlternateContent xmlns:mc="http://schemas.openxmlformats.org/markup-compatibility/2006">
          <mc:Choice Requires="x14">
            <control shapeId="8197" r:id="rId9" name="Check Box 5">
              <controlPr locked="0" defaultSize="0" autoFill="0" autoLine="0" autoPict="0">
                <anchor moveWithCells="1">
                  <from>
                    <xdr:col>2</xdr:col>
                    <xdr:colOff>25400</xdr:colOff>
                    <xdr:row>41</xdr:row>
                    <xdr:rowOff>0</xdr:rowOff>
                  </from>
                  <to>
                    <xdr:col>21</xdr:col>
                    <xdr:colOff>31750</xdr:colOff>
                    <xdr:row>42</xdr:row>
                    <xdr:rowOff>0</xdr:rowOff>
                  </to>
                </anchor>
              </controlPr>
            </control>
          </mc:Choice>
        </mc:AlternateContent>
        <mc:AlternateContent xmlns:mc="http://schemas.openxmlformats.org/markup-compatibility/2006">
          <mc:Choice Requires="x14">
            <control shapeId="8198" r:id="rId10" name="Check Box 6">
              <controlPr locked="0" defaultSize="0" autoFill="0" autoLine="0" autoPict="0">
                <anchor moveWithCells="1">
                  <from>
                    <xdr:col>3</xdr:col>
                    <xdr:colOff>25400</xdr:colOff>
                    <xdr:row>42</xdr:row>
                    <xdr:rowOff>0</xdr:rowOff>
                  </from>
                  <to>
                    <xdr:col>12</xdr:col>
                    <xdr:colOff>0</xdr:colOff>
                    <xdr:row>42</xdr:row>
                    <xdr:rowOff>184150</xdr:rowOff>
                  </to>
                </anchor>
              </controlPr>
            </control>
          </mc:Choice>
        </mc:AlternateContent>
        <mc:AlternateContent xmlns:mc="http://schemas.openxmlformats.org/markup-compatibility/2006">
          <mc:Choice Requires="x14">
            <control shapeId="8199" r:id="rId11" name="Check Box 7">
              <controlPr locked="0" defaultSize="0" autoFill="0" autoLine="0" autoPict="0">
                <anchor moveWithCells="1">
                  <from>
                    <xdr:col>3</xdr:col>
                    <xdr:colOff>25400</xdr:colOff>
                    <xdr:row>43</xdr:row>
                    <xdr:rowOff>0</xdr:rowOff>
                  </from>
                  <to>
                    <xdr:col>12</xdr:col>
                    <xdr:colOff>0</xdr:colOff>
                    <xdr:row>44</xdr:row>
                    <xdr:rowOff>0</xdr:rowOff>
                  </to>
                </anchor>
              </controlPr>
            </control>
          </mc:Choice>
        </mc:AlternateContent>
        <mc:AlternateContent xmlns:mc="http://schemas.openxmlformats.org/markup-compatibility/2006">
          <mc:Choice Requires="x14">
            <control shapeId="8200" r:id="rId12" name="Check Box 8">
              <controlPr locked="0" defaultSize="0" autoFill="0" autoLine="0" autoPict="0">
                <anchor moveWithCells="1">
                  <from>
                    <xdr:col>2</xdr:col>
                    <xdr:colOff>25400</xdr:colOff>
                    <xdr:row>44</xdr:row>
                    <xdr:rowOff>0</xdr:rowOff>
                  </from>
                  <to>
                    <xdr:col>21</xdr:col>
                    <xdr:colOff>69850</xdr:colOff>
                    <xdr:row>45</xdr:row>
                    <xdr:rowOff>0</xdr:rowOff>
                  </to>
                </anchor>
              </controlPr>
            </control>
          </mc:Choice>
        </mc:AlternateContent>
        <mc:AlternateContent xmlns:mc="http://schemas.openxmlformats.org/markup-compatibility/2006">
          <mc:Choice Requires="x14">
            <control shapeId="8201" r:id="rId13" name="Check Box 9">
              <controlPr locked="0" defaultSize="0" autoFill="0" autoLine="0" autoPict="0">
                <anchor moveWithCells="1">
                  <from>
                    <xdr:col>3</xdr:col>
                    <xdr:colOff>31750</xdr:colOff>
                    <xdr:row>47</xdr:row>
                    <xdr:rowOff>6350</xdr:rowOff>
                  </from>
                  <to>
                    <xdr:col>19</xdr:col>
                    <xdr:colOff>101600</xdr:colOff>
                    <xdr:row>47</xdr:row>
                    <xdr:rowOff>184150</xdr:rowOff>
                  </to>
                </anchor>
              </controlPr>
            </control>
          </mc:Choice>
        </mc:AlternateContent>
        <mc:AlternateContent xmlns:mc="http://schemas.openxmlformats.org/markup-compatibility/2006">
          <mc:Choice Requires="x14">
            <control shapeId="8202" r:id="rId14" name="Check Box 10">
              <controlPr locked="0" defaultSize="0" autoFill="0" autoLine="0" autoPict="0">
                <anchor moveWithCells="1">
                  <from>
                    <xdr:col>3</xdr:col>
                    <xdr:colOff>25400</xdr:colOff>
                    <xdr:row>48</xdr:row>
                    <xdr:rowOff>25400</xdr:rowOff>
                  </from>
                  <to>
                    <xdr:col>11</xdr:col>
                    <xdr:colOff>184150</xdr:colOff>
                    <xdr:row>49</xdr:row>
                    <xdr:rowOff>0</xdr:rowOff>
                  </to>
                </anchor>
              </controlPr>
            </control>
          </mc:Choice>
        </mc:AlternateContent>
        <mc:AlternateContent xmlns:mc="http://schemas.openxmlformats.org/markup-compatibility/2006">
          <mc:Choice Requires="x14">
            <control shapeId="8203" r:id="rId15" name="Check Box 11">
              <controlPr locked="0" defaultSize="0" autoFill="0" autoLine="0" autoPict="0">
                <anchor moveWithCells="1">
                  <from>
                    <xdr:col>2</xdr:col>
                    <xdr:colOff>38100</xdr:colOff>
                    <xdr:row>49</xdr:row>
                    <xdr:rowOff>31750</xdr:rowOff>
                  </from>
                  <to>
                    <xdr:col>21</xdr:col>
                    <xdr:colOff>50800</xdr:colOff>
                    <xdr:row>50</xdr:row>
                    <xdr:rowOff>31750</xdr:rowOff>
                  </to>
                </anchor>
              </controlPr>
            </control>
          </mc:Choice>
        </mc:AlternateContent>
        <mc:AlternateContent xmlns:mc="http://schemas.openxmlformats.org/markup-compatibility/2006">
          <mc:Choice Requires="x14">
            <control shapeId="8204" r:id="rId16" name="Check Box 12">
              <controlPr locked="0" defaultSize="0" autoFill="0" autoLine="0" autoPict="0">
                <anchor moveWithCells="1">
                  <from>
                    <xdr:col>3</xdr:col>
                    <xdr:colOff>25400</xdr:colOff>
                    <xdr:row>50</xdr:row>
                    <xdr:rowOff>0</xdr:rowOff>
                  </from>
                  <to>
                    <xdr:col>12</xdr:col>
                    <xdr:colOff>0</xdr:colOff>
                    <xdr:row>50</xdr:row>
                    <xdr:rowOff>184150</xdr:rowOff>
                  </to>
                </anchor>
              </controlPr>
            </control>
          </mc:Choice>
        </mc:AlternateContent>
        <mc:AlternateContent xmlns:mc="http://schemas.openxmlformats.org/markup-compatibility/2006">
          <mc:Choice Requires="x14">
            <control shapeId="8205" r:id="rId17" name="Check Box 13">
              <controlPr locked="0" defaultSize="0" autoFill="0" autoLine="0" autoPict="0">
                <anchor moveWithCells="1">
                  <from>
                    <xdr:col>3</xdr:col>
                    <xdr:colOff>25400</xdr:colOff>
                    <xdr:row>51</xdr:row>
                    <xdr:rowOff>0</xdr:rowOff>
                  </from>
                  <to>
                    <xdr:col>15</xdr:col>
                    <xdr:colOff>76200</xdr:colOff>
                    <xdr:row>52</xdr:row>
                    <xdr:rowOff>0</xdr:rowOff>
                  </to>
                </anchor>
              </controlPr>
            </control>
          </mc:Choice>
        </mc:AlternateContent>
        <mc:AlternateContent xmlns:mc="http://schemas.openxmlformats.org/markup-compatibility/2006">
          <mc:Choice Requires="x14">
            <control shapeId="8206" r:id="rId18" name="Check Box 14">
              <controlPr locked="0" defaultSize="0" autoFill="0" autoLine="0" autoPict="0">
                <anchor moveWithCells="1">
                  <from>
                    <xdr:col>2</xdr:col>
                    <xdr:colOff>25400</xdr:colOff>
                    <xdr:row>52</xdr:row>
                    <xdr:rowOff>0</xdr:rowOff>
                  </from>
                  <to>
                    <xdr:col>21</xdr:col>
                    <xdr:colOff>31750</xdr:colOff>
                    <xdr:row>53</xdr:row>
                    <xdr:rowOff>0</xdr:rowOff>
                  </to>
                </anchor>
              </controlPr>
            </control>
          </mc:Choice>
        </mc:AlternateContent>
        <mc:AlternateContent xmlns:mc="http://schemas.openxmlformats.org/markup-compatibility/2006">
          <mc:Choice Requires="x14">
            <control shapeId="8207" r:id="rId19" name="Check Box 15">
              <controlPr locked="0" defaultSize="0" autoFill="0" autoLine="0" autoPict="0" altText="あり">
                <anchor moveWithCells="1">
                  <from>
                    <xdr:col>3</xdr:col>
                    <xdr:colOff>31750</xdr:colOff>
                    <xdr:row>55</xdr:row>
                    <xdr:rowOff>0</xdr:rowOff>
                  </from>
                  <to>
                    <xdr:col>8</xdr:col>
                    <xdr:colOff>114300</xdr:colOff>
                    <xdr:row>56</xdr:row>
                    <xdr:rowOff>0</xdr:rowOff>
                  </to>
                </anchor>
              </controlPr>
            </control>
          </mc:Choice>
        </mc:AlternateContent>
        <mc:AlternateContent xmlns:mc="http://schemas.openxmlformats.org/markup-compatibility/2006">
          <mc:Choice Requires="x14">
            <control shapeId="8208" r:id="rId20" name="Check Box 16">
              <controlPr locked="0" defaultSize="0" autoFill="0" autoLine="0" autoPict="0">
                <anchor moveWithCells="1">
                  <from>
                    <xdr:col>3</xdr:col>
                    <xdr:colOff>25400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8209" r:id="rId21" name="Check Box 17">
              <controlPr locked="0" defaultSize="0" autoFill="0" autoLine="0" autoPict="0">
                <anchor moveWithCells="1">
                  <from>
                    <xdr:col>3</xdr:col>
                    <xdr:colOff>31750</xdr:colOff>
                    <xdr:row>58</xdr:row>
                    <xdr:rowOff>0</xdr:rowOff>
                  </from>
                  <to>
                    <xdr:col>8</xdr:col>
                    <xdr:colOff>120650</xdr:colOff>
                    <xdr:row>59</xdr:row>
                    <xdr:rowOff>0</xdr:rowOff>
                  </to>
                </anchor>
              </controlPr>
            </control>
          </mc:Choice>
        </mc:AlternateContent>
        <mc:AlternateContent xmlns:mc="http://schemas.openxmlformats.org/markup-compatibility/2006">
          <mc:Choice Requires="x14">
            <control shapeId="8210" r:id="rId22" name="Check Box 18">
              <controlPr locked="0" defaultSize="0" autoFill="0" autoLine="0" autoPict="0">
                <anchor moveWithCells="1">
                  <from>
                    <xdr:col>3</xdr:col>
                    <xdr:colOff>31750</xdr:colOff>
                    <xdr:row>59</xdr:row>
                    <xdr:rowOff>0</xdr:rowOff>
                  </from>
                  <to>
                    <xdr:col>8</xdr:col>
                    <xdr:colOff>114300</xdr:colOff>
                    <xdr:row>60</xdr:row>
                    <xdr:rowOff>0</xdr:rowOff>
                  </to>
                </anchor>
              </controlPr>
            </control>
          </mc:Choice>
        </mc:AlternateContent>
        <mc:AlternateContent xmlns:mc="http://schemas.openxmlformats.org/markup-compatibility/2006">
          <mc:Choice Requires="x14">
            <control shapeId="8211" r:id="rId23" name="Check Box 19">
              <controlPr locked="0" defaultSize="0" autoFill="0" autoLine="0" autoPict="0">
                <anchor moveWithCells="1">
                  <from>
                    <xdr:col>3</xdr:col>
                    <xdr:colOff>25400</xdr:colOff>
                    <xdr:row>62</xdr:row>
                    <xdr:rowOff>0</xdr:rowOff>
                  </from>
                  <to>
                    <xdr:col>8</xdr:col>
                    <xdr:colOff>114300</xdr:colOff>
                    <xdr:row>62</xdr:row>
                    <xdr:rowOff>184150</xdr:rowOff>
                  </to>
                </anchor>
              </controlPr>
            </control>
          </mc:Choice>
        </mc:AlternateContent>
        <mc:AlternateContent xmlns:mc="http://schemas.openxmlformats.org/markup-compatibility/2006">
          <mc:Choice Requires="x14">
            <control shapeId="8212" r:id="rId24" name="Check Box 20">
              <controlPr locked="0" defaultSize="0" autoFill="0" autoLine="0" autoPict="0">
                <anchor moveWithCells="1">
                  <from>
                    <xdr:col>2</xdr:col>
                    <xdr:colOff>31750</xdr:colOff>
                    <xdr:row>34</xdr:row>
                    <xdr:rowOff>0</xdr:rowOff>
                  </from>
                  <to>
                    <xdr:col>7</xdr:col>
                    <xdr:colOff>114300</xdr:colOff>
                    <xdr:row>35</xdr:row>
                    <xdr:rowOff>0</xdr:rowOff>
                  </to>
                </anchor>
              </controlPr>
            </control>
          </mc:Choice>
        </mc:AlternateContent>
        <mc:AlternateContent xmlns:mc="http://schemas.openxmlformats.org/markup-compatibility/2006">
          <mc:Choice Requires="x14">
            <control shapeId="8213" r:id="rId25" name="Check Box 21">
              <controlPr locked="0" defaultSize="0" autoFill="0" autoLine="0" autoPict="0">
                <anchor moveWithCells="1">
                  <from>
                    <xdr:col>2</xdr:col>
                    <xdr:colOff>31750</xdr:colOff>
                    <xdr:row>35</xdr:row>
                    <xdr:rowOff>0</xdr:rowOff>
                  </from>
                  <to>
                    <xdr:col>7</xdr:col>
                    <xdr:colOff>114300</xdr:colOff>
                    <xdr:row>36</xdr:row>
                    <xdr:rowOff>0</xdr:rowOff>
                  </to>
                </anchor>
              </controlPr>
            </control>
          </mc:Choice>
        </mc:AlternateContent>
        <mc:AlternateContent xmlns:mc="http://schemas.openxmlformats.org/markup-compatibility/2006">
          <mc:Choice Requires="x14">
            <control shapeId="8214" r:id="rId26" name="Check Box 22">
              <controlPr locked="0" defaultSize="0" autoFill="0" autoLine="0" autoPict="0">
                <anchor moveWithCells="1">
                  <from>
                    <xdr:col>3</xdr:col>
                    <xdr:colOff>31750</xdr:colOff>
                    <xdr:row>36</xdr:row>
                    <xdr:rowOff>0</xdr:rowOff>
                  </from>
                  <to>
                    <xdr:col>11</xdr:col>
                    <xdr:colOff>25400</xdr:colOff>
                    <xdr:row>37</xdr:row>
                    <xdr:rowOff>25400</xdr:rowOff>
                  </to>
                </anchor>
              </controlPr>
            </control>
          </mc:Choice>
        </mc:AlternateContent>
        <mc:AlternateContent xmlns:mc="http://schemas.openxmlformats.org/markup-compatibility/2006">
          <mc:Choice Requires="x14">
            <control shapeId="8215" r:id="rId27" name="Check Box 23">
              <controlPr locked="0" defaultSize="0" autoFill="0" autoLine="0" autoPict="0">
                <anchor moveWithCells="1">
                  <from>
                    <xdr:col>13</xdr:col>
                    <xdr:colOff>25400</xdr:colOff>
                    <xdr:row>36</xdr:row>
                    <xdr:rowOff>0</xdr:rowOff>
                  </from>
                  <to>
                    <xdr:col>16</xdr:col>
                    <xdr:colOff>0</xdr:colOff>
                    <xdr:row>37</xdr:row>
                    <xdr:rowOff>25400</xdr:rowOff>
                  </to>
                </anchor>
              </controlPr>
            </control>
          </mc:Choice>
        </mc:AlternateContent>
        <mc:AlternateContent xmlns:mc="http://schemas.openxmlformats.org/markup-compatibility/2006">
          <mc:Choice Requires="x14">
            <control shapeId="8216" r:id="rId28" name="Check Box 24">
              <controlPr locked="0" defaultSize="0" autoFill="0" autoLine="0" autoPict="0">
                <anchor moveWithCells="1">
                  <from>
                    <xdr:col>2</xdr:col>
                    <xdr:colOff>31750</xdr:colOff>
                    <xdr:row>28</xdr:row>
                    <xdr:rowOff>0</xdr:rowOff>
                  </from>
                  <to>
                    <xdr:col>16</xdr:col>
                    <xdr:colOff>127000</xdr:colOff>
                    <xdr:row>28</xdr:row>
                    <xdr:rowOff>184150</xdr:rowOff>
                  </to>
                </anchor>
              </controlPr>
            </control>
          </mc:Choice>
        </mc:AlternateContent>
        <mc:AlternateContent xmlns:mc="http://schemas.openxmlformats.org/markup-compatibility/2006">
          <mc:Choice Requires="x14">
            <control shapeId="8217" r:id="rId29" name="Check Box 25">
              <controlPr locked="0" defaultSize="0" autoFill="0" autoLine="0" autoPict="0">
                <anchor moveWithCells="1">
                  <from>
                    <xdr:col>2</xdr:col>
                    <xdr:colOff>31750</xdr:colOff>
                    <xdr:row>29</xdr:row>
                    <xdr:rowOff>0</xdr:rowOff>
                  </from>
                  <to>
                    <xdr:col>11</xdr:col>
                    <xdr:colOff>0</xdr:colOff>
                    <xdr:row>29</xdr:row>
                    <xdr:rowOff>184150</xdr:rowOff>
                  </to>
                </anchor>
              </controlPr>
            </control>
          </mc:Choice>
        </mc:AlternateContent>
        <mc:AlternateContent xmlns:mc="http://schemas.openxmlformats.org/markup-compatibility/2006">
          <mc:Choice Requires="x14">
            <control shapeId="8218" r:id="rId30" name="Check Box 26">
              <controlPr locked="0" defaultSize="0" autoFill="0" autoLine="0" autoPict="0">
                <anchor moveWithCells="1">
                  <from>
                    <xdr:col>3</xdr:col>
                    <xdr:colOff>25400</xdr:colOff>
                    <xdr:row>30</xdr:row>
                    <xdr:rowOff>0</xdr:rowOff>
                  </from>
                  <to>
                    <xdr:col>12</xdr:col>
                    <xdr:colOff>133350</xdr:colOff>
                    <xdr:row>30</xdr:row>
                    <xdr:rowOff>177800</xdr:rowOff>
                  </to>
                </anchor>
              </controlPr>
            </control>
          </mc:Choice>
        </mc:AlternateContent>
        <mc:AlternateContent xmlns:mc="http://schemas.openxmlformats.org/markup-compatibility/2006">
          <mc:Choice Requires="x14">
            <control shapeId="8219" r:id="rId31" name="Check Box 27">
              <controlPr locked="0" defaultSize="0" autoFill="0" autoLine="0" autoPict="0">
                <anchor moveWithCells="1">
                  <from>
                    <xdr:col>3</xdr:col>
                    <xdr:colOff>25400</xdr:colOff>
                    <xdr:row>31</xdr:row>
                    <xdr:rowOff>6350</xdr:rowOff>
                  </from>
                  <to>
                    <xdr:col>13</xdr:col>
                    <xdr:colOff>0</xdr:colOff>
                    <xdr:row>31</xdr:row>
                    <xdr:rowOff>184150</xdr:rowOff>
                  </to>
                </anchor>
              </controlPr>
            </control>
          </mc:Choice>
        </mc:AlternateContent>
        <mc:AlternateContent xmlns:mc="http://schemas.openxmlformats.org/markup-compatibility/2006">
          <mc:Choice Requires="x14">
            <control shapeId="8220" r:id="rId32" name="Check Box 28">
              <controlPr locked="0" defaultSize="0" autoFill="0" autoLine="0" autoPict="0">
                <anchor moveWithCells="1">
                  <from>
                    <xdr:col>2</xdr:col>
                    <xdr:colOff>25400</xdr:colOff>
                    <xdr:row>32</xdr:row>
                    <xdr:rowOff>0</xdr:rowOff>
                  </from>
                  <to>
                    <xdr:col>7</xdr:col>
                    <xdr:colOff>0</xdr:colOff>
                    <xdr:row>33</xdr:row>
                    <xdr:rowOff>12700</xdr:rowOff>
                  </to>
                </anchor>
              </controlPr>
            </control>
          </mc:Choice>
        </mc:AlternateContent>
        <mc:AlternateContent xmlns:mc="http://schemas.openxmlformats.org/markup-compatibility/2006">
          <mc:Choice Requires="x14">
            <control shapeId="8221" r:id="rId33" name="Check Box 29">
              <controlPr defaultSize="0" autoFill="0" autoLine="0" autoPict="0">
                <anchor moveWithCells="1">
                  <from>
                    <xdr:col>2</xdr:col>
                    <xdr:colOff>25400</xdr:colOff>
                    <xdr:row>23</xdr:row>
                    <xdr:rowOff>25400</xdr:rowOff>
                  </from>
                  <to>
                    <xdr:col>24</xdr:col>
                    <xdr:colOff>171450</xdr:colOff>
                    <xdr:row>24</xdr:row>
                    <xdr:rowOff>25400</xdr:rowOff>
                  </to>
                </anchor>
              </controlPr>
            </control>
          </mc:Choice>
        </mc:AlternateContent>
        <mc:AlternateContent xmlns:mc="http://schemas.openxmlformats.org/markup-compatibility/2006">
          <mc:Choice Requires="x14">
            <control shapeId="8222" r:id="rId34" name="Check Box 30">
              <controlPr locked="0" defaultSize="0" autoFill="0" autoLine="0" autoPict="0">
                <anchor moveWithCells="1">
                  <from>
                    <xdr:col>2</xdr:col>
                    <xdr:colOff>25400</xdr:colOff>
                    <xdr:row>64</xdr:row>
                    <xdr:rowOff>209550</xdr:rowOff>
                  </from>
                  <to>
                    <xdr:col>14</xdr:col>
                    <xdr:colOff>165100</xdr:colOff>
                    <xdr:row>65</xdr:row>
                    <xdr:rowOff>184150</xdr:rowOff>
                  </to>
                </anchor>
              </controlPr>
            </control>
          </mc:Choice>
        </mc:AlternateContent>
        <mc:AlternateContent xmlns:mc="http://schemas.openxmlformats.org/markup-compatibility/2006">
          <mc:Choice Requires="x14">
            <control shapeId="8223" r:id="rId35" name="Check Box 31">
              <controlPr locked="0" defaultSize="0" autoFill="0" autoLine="0" autoPict="0">
                <anchor moveWithCells="1">
                  <from>
                    <xdr:col>3</xdr:col>
                    <xdr:colOff>31750</xdr:colOff>
                    <xdr:row>66</xdr:row>
                    <xdr:rowOff>0</xdr:rowOff>
                  </from>
                  <to>
                    <xdr:col>15</xdr:col>
                    <xdr:colOff>0</xdr:colOff>
                    <xdr:row>66</xdr:row>
                    <xdr:rowOff>184150</xdr:rowOff>
                  </to>
                </anchor>
              </controlPr>
            </control>
          </mc:Choice>
        </mc:AlternateContent>
        <mc:AlternateContent xmlns:mc="http://schemas.openxmlformats.org/markup-compatibility/2006">
          <mc:Choice Requires="x14">
            <control shapeId="8224" r:id="rId36" name="Check Box 32">
              <controlPr locked="0" defaultSize="0" autoFill="0" autoLine="0" autoPict="0">
                <anchor moveWithCells="1">
                  <from>
                    <xdr:col>3</xdr:col>
                    <xdr:colOff>31750</xdr:colOff>
                    <xdr:row>67</xdr:row>
                    <xdr:rowOff>0</xdr:rowOff>
                  </from>
                  <to>
                    <xdr:col>10</xdr:col>
                    <xdr:colOff>0</xdr:colOff>
                    <xdr:row>67</xdr:row>
                    <xdr:rowOff>196850</xdr:rowOff>
                  </to>
                </anchor>
              </controlPr>
            </control>
          </mc:Choice>
        </mc:AlternateContent>
        <mc:AlternateContent xmlns:mc="http://schemas.openxmlformats.org/markup-compatibility/2006">
          <mc:Choice Requires="x14">
            <control shapeId="8225" r:id="rId37" name="Check Box 33">
              <controlPr locked="0" defaultSize="0" autoFill="0" autoLine="0" autoPict="0">
                <anchor moveWithCells="1">
                  <from>
                    <xdr:col>3</xdr:col>
                    <xdr:colOff>31750</xdr:colOff>
                    <xdr:row>68</xdr:row>
                    <xdr:rowOff>0</xdr:rowOff>
                  </from>
                  <to>
                    <xdr:col>13</xdr:col>
                    <xdr:colOff>0</xdr:colOff>
                    <xdr:row>68</xdr:row>
                    <xdr:rowOff>184150</xdr:rowOff>
                  </to>
                </anchor>
              </controlPr>
            </control>
          </mc:Choice>
        </mc:AlternateContent>
        <mc:AlternateContent xmlns:mc="http://schemas.openxmlformats.org/markup-compatibility/2006">
          <mc:Choice Requires="x14">
            <control shapeId="8226" r:id="rId38" name="Check Box 34">
              <controlPr locked="0" defaultSize="0" autoFill="0" autoLine="0" autoPict="0">
                <anchor moveWithCells="1">
                  <from>
                    <xdr:col>3</xdr:col>
                    <xdr:colOff>31750</xdr:colOff>
                    <xdr:row>69</xdr:row>
                    <xdr:rowOff>0</xdr:rowOff>
                  </from>
                  <to>
                    <xdr:col>16</xdr:col>
                    <xdr:colOff>139700</xdr:colOff>
                    <xdr:row>69</xdr:row>
                    <xdr:rowOff>196850</xdr:rowOff>
                  </to>
                </anchor>
              </controlPr>
            </control>
          </mc:Choice>
        </mc:AlternateContent>
        <mc:AlternateContent xmlns:mc="http://schemas.openxmlformats.org/markup-compatibility/2006">
          <mc:Choice Requires="x14">
            <control shapeId="8227" r:id="rId39" name="Check Box 35">
              <controlPr locked="0" defaultSize="0" autoFill="0" autoLine="0" autoPict="0">
                <anchor moveWithCells="1">
                  <from>
                    <xdr:col>2</xdr:col>
                    <xdr:colOff>25400</xdr:colOff>
                    <xdr:row>70</xdr:row>
                    <xdr:rowOff>0</xdr:rowOff>
                  </from>
                  <to>
                    <xdr:col>20</xdr:col>
                    <xdr:colOff>0</xdr:colOff>
                    <xdr:row>70</xdr:row>
                    <xdr:rowOff>203200</xdr:rowOff>
                  </to>
                </anchor>
              </controlPr>
            </control>
          </mc:Choice>
        </mc:AlternateContent>
        <mc:AlternateContent xmlns:mc="http://schemas.openxmlformats.org/markup-compatibility/2006">
          <mc:Choice Requires="x14">
            <control shapeId="8228" r:id="rId40" name="Check Box 36">
              <controlPr locked="0" defaultSize="0" autoFill="0" autoLine="0" autoPict="0">
                <anchor moveWithCells="1">
                  <from>
                    <xdr:col>3</xdr:col>
                    <xdr:colOff>31750</xdr:colOff>
                    <xdr:row>71</xdr:row>
                    <xdr:rowOff>0</xdr:rowOff>
                  </from>
                  <to>
                    <xdr:col>17</xdr:col>
                    <xdr:colOff>0</xdr:colOff>
                    <xdr:row>71</xdr:row>
                    <xdr:rowOff>196850</xdr:rowOff>
                  </to>
                </anchor>
              </controlPr>
            </control>
          </mc:Choice>
        </mc:AlternateContent>
        <mc:AlternateContent xmlns:mc="http://schemas.openxmlformats.org/markup-compatibility/2006">
          <mc:Choice Requires="x14">
            <control shapeId="8229" r:id="rId41" name="Check Box 37">
              <controlPr locked="0" defaultSize="0" autoFill="0" autoLine="0" autoPict="0">
                <anchor moveWithCells="1">
                  <from>
                    <xdr:col>3</xdr:col>
                    <xdr:colOff>31750</xdr:colOff>
                    <xdr:row>73</xdr:row>
                    <xdr:rowOff>0</xdr:rowOff>
                  </from>
                  <to>
                    <xdr:col>12</xdr:col>
                    <xdr:colOff>184150</xdr:colOff>
                    <xdr:row>73</xdr:row>
                    <xdr:rowOff>203200</xdr:rowOff>
                  </to>
                </anchor>
              </controlPr>
            </control>
          </mc:Choice>
        </mc:AlternateContent>
        <mc:AlternateContent xmlns:mc="http://schemas.openxmlformats.org/markup-compatibility/2006">
          <mc:Choice Requires="x14">
            <control shapeId="8230" r:id="rId42" name="Check Box 38">
              <controlPr locked="0" defaultSize="0" autoFill="0" autoLine="0" autoPict="0">
                <anchor moveWithCells="1">
                  <from>
                    <xdr:col>3</xdr:col>
                    <xdr:colOff>25400</xdr:colOff>
                    <xdr:row>61</xdr:row>
                    <xdr:rowOff>0</xdr:rowOff>
                  </from>
                  <to>
                    <xdr:col>7</xdr:col>
                    <xdr:colOff>57150</xdr:colOff>
                    <xdr:row>61</xdr:row>
                    <xdr:rowOff>171450</xdr:rowOff>
                  </to>
                </anchor>
              </controlPr>
            </control>
          </mc:Choice>
        </mc:AlternateContent>
        <mc:AlternateContent xmlns:mc="http://schemas.openxmlformats.org/markup-compatibility/2006">
          <mc:Choice Requires="x14">
            <control shapeId="8231" r:id="rId43" name="Check Box 39">
              <controlPr defaultSize="0" autoFill="0" autoLine="0" autoPict="0">
                <anchor moveWithCells="1">
                  <from>
                    <xdr:col>2</xdr:col>
                    <xdr:colOff>25400</xdr:colOff>
                    <xdr:row>21</xdr:row>
                    <xdr:rowOff>12700</xdr:rowOff>
                  </from>
                  <to>
                    <xdr:col>27</xdr:col>
                    <xdr:colOff>152400</xdr:colOff>
                    <xdr:row>22</xdr:row>
                    <xdr:rowOff>31750</xdr:rowOff>
                  </to>
                </anchor>
              </controlPr>
            </control>
          </mc:Choice>
        </mc:AlternateContent>
        <mc:AlternateContent xmlns:mc="http://schemas.openxmlformats.org/markup-compatibility/2006">
          <mc:Choice Requires="x14">
            <control shapeId="8232" r:id="rId44" name="Check Box 40">
              <controlPr defaultSize="0" autoFill="0" autoLine="0" autoPict="0">
                <anchor moveWithCells="1">
                  <from>
                    <xdr:col>2</xdr:col>
                    <xdr:colOff>25400</xdr:colOff>
                    <xdr:row>22</xdr:row>
                    <xdr:rowOff>6350</xdr:rowOff>
                  </from>
                  <to>
                    <xdr:col>10</xdr:col>
                    <xdr:colOff>152400</xdr:colOff>
                    <xdr:row>23</xdr:row>
                    <xdr:rowOff>38100</xdr:rowOff>
                  </to>
                </anchor>
              </controlPr>
            </control>
          </mc:Choice>
        </mc:AlternateContent>
        <mc:AlternateContent xmlns:mc="http://schemas.openxmlformats.org/markup-compatibility/2006">
          <mc:Choice Requires="x14">
            <control shapeId="8233" r:id="rId45" name="Check Box 41">
              <controlPr locked="0" defaultSize="0" autoFill="0" autoLine="0" autoPict="0">
                <anchor moveWithCells="1">
                  <from>
                    <xdr:col>3</xdr:col>
                    <xdr:colOff>38100</xdr:colOff>
                    <xdr:row>44</xdr:row>
                    <xdr:rowOff>184150</xdr:rowOff>
                  </from>
                  <to>
                    <xdr:col>21</xdr:col>
                    <xdr:colOff>44450</xdr:colOff>
                    <xdr:row>45</xdr:row>
                    <xdr:rowOff>177800</xdr:rowOff>
                  </to>
                </anchor>
              </controlPr>
            </control>
          </mc:Choice>
        </mc:AlternateContent>
        <mc:AlternateContent xmlns:mc="http://schemas.openxmlformats.org/markup-compatibility/2006">
          <mc:Choice Requires="x14">
            <control shapeId="8234" r:id="rId46" name="Check Box 42">
              <controlPr locked="0" defaultSize="0" autoFill="0" autoLine="0" autoPict="0">
                <anchor moveWithCells="1">
                  <from>
                    <xdr:col>3</xdr:col>
                    <xdr:colOff>31750</xdr:colOff>
                    <xdr:row>46</xdr:row>
                    <xdr:rowOff>6350</xdr:rowOff>
                  </from>
                  <to>
                    <xdr:col>21</xdr:col>
                    <xdr:colOff>25400</xdr:colOff>
                    <xdr:row>47</xdr:row>
                    <xdr:rowOff>0</xdr:rowOff>
                  </to>
                </anchor>
              </controlPr>
            </control>
          </mc:Choice>
        </mc:AlternateContent>
        <mc:AlternateContent xmlns:mc="http://schemas.openxmlformats.org/markup-compatibility/2006">
          <mc:Choice Requires="x14">
            <control shapeId="8235" r:id="rId47" name="Check Box 43">
              <controlPr locked="0" defaultSize="0" autoFill="0" autoLine="0" autoPict="0">
                <anchor moveWithCells="1">
                  <from>
                    <xdr:col>9</xdr:col>
                    <xdr:colOff>12700</xdr:colOff>
                    <xdr:row>60</xdr:row>
                    <xdr:rowOff>190500</xdr:rowOff>
                  </from>
                  <to>
                    <xdr:col>17</xdr:col>
                    <xdr:colOff>0</xdr:colOff>
                    <xdr:row>61</xdr:row>
                    <xdr:rowOff>184150</xdr:rowOff>
                  </to>
                </anchor>
              </controlPr>
            </control>
          </mc:Choice>
        </mc:AlternateContent>
        <mc:AlternateContent xmlns:mc="http://schemas.openxmlformats.org/markup-compatibility/2006">
          <mc:Choice Requires="x14">
            <control shapeId="8236" r:id="rId48" name="Check Box 44">
              <controlPr locked="0" defaultSize="0" autoFill="0" autoLine="0" autoPict="0">
                <anchor moveWithCells="1">
                  <from>
                    <xdr:col>2</xdr:col>
                    <xdr:colOff>31750</xdr:colOff>
                    <xdr:row>26</xdr:row>
                    <xdr:rowOff>38100</xdr:rowOff>
                  </from>
                  <to>
                    <xdr:col>11</xdr:col>
                    <xdr:colOff>25400</xdr:colOff>
                    <xdr:row>26</xdr:row>
                    <xdr:rowOff>203200</xdr:rowOff>
                  </to>
                </anchor>
              </controlPr>
            </control>
          </mc:Choice>
        </mc:AlternateContent>
        <mc:AlternateContent xmlns:mc="http://schemas.openxmlformats.org/markup-compatibility/2006">
          <mc:Choice Requires="x14">
            <control shapeId="8237" r:id="rId49" name="Check Box 45">
              <controlPr locked="0" defaultSize="0" autoFill="0" autoLine="0" autoPict="0">
                <anchor moveWithCells="1">
                  <from>
                    <xdr:col>2</xdr:col>
                    <xdr:colOff>31750</xdr:colOff>
                    <xdr:row>27</xdr:row>
                    <xdr:rowOff>6350</xdr:rowOff>
                  </from>
                  <to>
                    <xdr:col>16</xdr:col>
                    <xdr:colOff>82550</xdr:colOff>
                    <xdr:row>27</xdr:row>
                    <xdr:rowOff>177800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E57A2-CA0A-44F0-9698-0BFCE231F8DA}">
  <sheetPr codeName="Sheet4">
    <pageSetUpPr fitToPage="1"/>
  </sheetPr>
  <dimension ref="B1:BB123"/>
  <sheetViews>
    <sheetView showGridLines="0" zoomScale="85" zoomScaleNormal="85" zoomScaleSheetLayoutView="70" workbookViewId="0">
      <selection activeCell="AA7" sqref="AA7:AM8"/>
    </sheetView>
  </sheetViews>
  <sheetFormatPr defaultRowHeight="18" x14ac:dyDescent="0.55000000000000004"/>
  <cols>
    <col min="1" max="21" width="2.58203125" customWidth="1"/>
    <col min="22" max="22" width="3" customWidth="1"/>
    <col min="23" max="42" width="2.58203125" style="10" customWidth="1"/>
    <col min="43" max="43" width="3.58203125" style="10" customWidth="1"/>
    <col min="44" max="44" width="2.58203125" style="10" customWidth="1"/>
    <col min="45" max="45" width="38.08203125" style="10" customWidth="1"/>
    <col min="46" max="46" width="8.58203125" style="107" customWidth="1"/>
    <col min="47" max="54" width="8.6640625" style="107"/>
  </cols>
  <sheetData>
    <row r="1" spans="2:54" ht="18.5" thickBot="1" x14ac:dyDescent="0.6">
      <c r="C1" t="s">
        <v>0</v>
      </c>
      <c r="AG1" s="215" t="s">
        <v>90</v>
      </c>
      <c r="AH1" s="216"/>
      <c r="AI1" s="216"/>
      <c r="AJ1" s="216"/>
      <c r="AK1" s="216"/>
      <c r="AL1" s="216"/>
      <c r="AM1" s="216"/>
      <c r="AN1" s="216"/>
      <c r="AO1" s="216"/>
      <c r="AP1" s="217"/>
      <c r="AS1" s="38"/>
    </row>
    <row r="2" spans="2:54" ht="22.5" x14ac:dyDescent="0.55000000000000004">
      <c r="C2" s="268" t="s">
        <v>1</v>
      </c>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S2" s="38"/>
    </row>
    <row r="3" spans="2:54" ht="6" customHeight="1" x14ac:dyDescent="0.55000000000000004">
      <c r="AS3" s="38"/>
    </row>
    <row r="4" spans="2:54" ht="15" customHeight="1" x14ac:dyDescent="0.55000000000000004">
      <c r="C4" s="22" t="s">
        <v>76</v>
      </c>
      <c r="D4" s="80"/>
      <c r="AS4" s="38"/>
    </row>
    <row r="5" spans="2:54" ht="15" customHeight="1" x14ac:dyDescent="0.55000000000000004">
      <c r="C5" s="22" t="s">
        <v>77</v>
      </c>
      <c r="D5" s="80"/>
      <c r="AS5" s="38"/>
    </row>
    <row r="6" spans="2:54" ht="3.5" customHeight="1" x14ac:dyDescent="0.55000000000000004">
      <c r="C6" s="22"/>
      <c r="D6" s="80"/>
      <c r="AS6" s="38"/>
    </row>
    <row r="7" spans="2:54" ht="15" customHeight="1" x14ac:dyDescent="0.55000000000000004">
      <c r="D7" s="80"/>
      <c r="AA7" s="301" t="s">
        <v>93</v>
      </c>
      <c r="AB7" s="301"/>
      <c r="AC7" s="301"/>
      <c r="AD7" s="301"/>
      <c r="AE7" s="301"/>
      <c r="AF7" s="301"/>
      <c r="AG7" s="301"/>
      <c r="AH7" s="301"/>
      <c r="AI7" s="301"/>
      <c r="AJ7" s="301"/>
      <c r="AK7" s="301"/>
      <c r="AL7" s="301"/>
      <c r="AM7" s="301"/>
      <c r="AN7" s="288" t="s">
        <v>2</v>
      </c>
      <c r="AO7" s="288"/>
      <c r="AS7" s="258" t="s">
        <v>3</v>
      </c>
    </row>
    <row r="8" spans="2:54" s="22" customFormat="1" ht="15" customHeight="1" x14ac:dyDescent="0.55000000000000004">
      <c r="F8" s="22" t="s">
        <v>4</v>
      </c>
      <c r="K8" s="7" t="s">
        <v>5</v>
      </c>
      <c r="L8" s="7"/>
      <c r="M8" s="299" t="s">
        <v>92</v>
      </c>
      <c r="N8" s="299"/>
      <c r="O8" s="7" t="s">
        <v>6</v>
      </c>
      <c r="P8" s="299" t="s">
        <v>92</v>
      </c>
      <c r="Q8" s="299"/>
      <c r="R8" s="7" t="s">
        <v>7</v>
      </c>
      <c r="S8" s="299" t="s">
        <v>92</v>
      </c>
      <c r="T8" s="299"/>
      <c r="U8" s="7" t="s">
        <v>8</v>
      </c>
      <c r="V8" s="7"/>
      <c r="W8" s="17" t="s">
        <v>9</v>
      </c>
      <c r="X8" s="17"/>
      <c r="Y8" s="17"/>
      <c r="Z8" s="17"/>
      <c r="AA8" s="300"/>
      <c r="AB8" s="300"/>
      <c r="AC8" s="300"/>
      <c r="AD8" s="300"/>
      <c r="AE8" s="300"/>
      <c r="AF8" s="300"/>
      <c r="AG8" s="300"/>
      <c r="AH8" s="300"/>
      <c r="AI8" s="300"/>
      <c r="AJ8" s="300"/>
      <c r="AK8" s="300"/>
      <c r="AL8" s="300"/>
      <c r="AM8" s="300"/>
      <c r="AN8" s="289"/>
      <c r="AO8" s="289"/>
      <c r="AP8" s="10"/>
      <c r="AQ8" s="10"/>
      <c r="AR8" s="10"/>
      <c r="AS8" s="258"/>
      <c r="AT8" s="107"/>
      <c r="AU8" s="107"/>
      <c r="AV8" s="107"/>
      <c r="AW8" s="107"/>
      <c r="AX8" s="107"/>
      <c r="AY8" s="107"/>
      <c r="AZ8" s="107"/>
      <c r="BA8" s="107"/>
      <c r="BB8" s="107"/>
    </row>
    <row r="9" spans="2:54" ht="11.9" customHeight="1" x14ac:dyDescent="0.55000000000000004">
      <c r="AK9" s="282" t="s">
        <v>10</v>
      </c>
      <c r="AL9" s="282"/>
      <c r="AM9" s="282"/>
      <c r="AN9" s="282"/>
      <c r="AO9" s="282"/>
      <c r="AP9" s="282"/>
      <c r="AQ9" s="282"/>
      <c r="AS9" s="38"/>
    </row>
    <row r="10" spans="2:54" ht="5" customHeight="1" x14ac:dyDescent="0.55000000000000004">
      <c r="AK10" s="166"/>
      <c r="AL10" s="166"/>
      <c r="AM10" s="166"/>
      <c r="AN10" s="166"/>
      <c r="AO10" s="166"/>
      <c r="AP10" s="166"/>
      <c r="AQ10" s="166"/>
      <c r="AS10" s="38"/>
    </row>
    <row r="11" spans="2:54" ht="26.5" customHeight="1" x14ac:dyDescent="0.55000000000000004">
      <c r="C11" s="21" t="s">
        <v>11</v>
      </c>
      <c r="D11" s="4"/>
      <c r="E11" s="4"/>
      <c r="F11" s="4"/>
      <c r="G11" s="4"/>
      <c r="H11" s="4"/>
      <c r="I11" s="4"/>
      <c r="J11" s="300" t="s">
        <v>94</v>
      </c>
      <c r="K11" s="300"/>
      <c r="L11" s="300"/>
      <c r="M11" s="300"/>
      <c r="N11" s="300"/>
      <c r="O11" s="300"/>
      <c r="P11" s="300"/>
      <c r="Q11" s="300"/>
      <c r="R11" s="300"/>
      <c r="S11" s="300"/>
      <c r="T11" s="300"/>
      <c r="U11" s="300"/>
      <c r="V11" s="300"/>
      <c r="X11" s="271" t="s">
        <v>12</v>
      </c>
      <c r="Y11" s="271"/>
      <c r="Z11" s="271"/>
      <c r="AA11" s="301" t="s">
        <v>95</v>
      </c>
      <c r="AB11" s="301"/>
      <c r="AC11" s="301"/>
      <c r="AD11" s="301"/>
      <c r="AE11" s="10" t="s">
        <v>13</v>
      </c>
      <c r="AG11" s="271" t="s">
        <v>14</v>
      </c>
      <c r="AH11" s="271"/>
      <c r="AI11" s="271"/>
      <c r="AJ11" s="301">
        <v>20</v>
      </c>
      <c r="AK11" s="301"/>
      <c r="AL11" s="301"/>
      <c r="AM11" s="301"/>
      <c r="AN11" s="10" t="s">
        <v>15</v>
      </c>
      <c r="AO11" s="10" t="s">
        <v>13</v>
      </c>
      <c r="AS11" s="59" t="str">
        <f>IF(OR(J11="",AA11="",AJ11=""),"子の氏名・続柄・年齢を入力してください！","")</f>
        <v/>
      </c>
    </row>
    <row r="12" spans="2:54" ht="6" customHeight="1" thickBot="1" x14ac:dyDescent="0.6">
      <c r="AN12" s="77"/>
      <c r="AS12" s="38"/>
    </row>
    <row r="13" spans="2:54" ht="15" customHeight="1" x14ac:dyDescent="0.55000000000000004">
      <c r="B13" s="189" t="s">
        <v>16</v>
      </c>
      <c r="C13" s="81" t="s">
        <v>17</v>
      </c>
      <c r="D13" s="82"/>
      <c r="E13" s="82"/>
      <c r="F13" s="82"/>
      <c r="G13" s="82"/>
      <c r="H13" s="82"/>
      <c r="I13" s="82"/>
      <c r="J13" s="82"/>
      <c r="K13" s="82"/>
      <c r="L13" s="82"/>
      <c r="M13" s="82"/>
      <c r="N13" s="82"/>
      <c r="O13" s="82"/>
      <c r="P13" s="82"/>
      <c r="Q13" s="82"/>
      <c r="R13" s="82"/>
      <c r="S13" s="82"/>
      <c r="T13" s="82"/>
      <c r="U13" s="82"/>
      <c r="V13" s="82"/>
      <c r="W13" s="83"/>
      <c r="X13" s="83"/>
      <c r="Y13" s="83"/>
      <c r="Z13" s="83"/>
      <c r="AA13" s="83"/>
      <c r="AB13" s="83"/>
      <c r="AC13" s="83"/>
      <c r="AD13" s="83"/>
      <c r="AE13" s="83"/>
      <c r="AF13" s="83"/>
      <c r="AG13" s="83"/>
      <c r="AH13" s="83"/>
      <c r="AI13" s="83"/>
      <c r="AJ13" s="83"/>
      <c r="AK13" s="83"/>
      <c r="AL13" s="83"/>
      <c r="AM13" s="83"/>
      <c r="AN13" s="83"/>
      <c r="AO13" s="83"/>
      <c r="AP13" s="83"/>
      <c r="AQ13" s="84"/>
      <c r="AS13" s="38"/>
    </row>
    <row r="14" spans="2:54" ht="15" customHeight="1" x14ac:dyDescent="0.55000000000000004">
      <c r="B14" s="190"/>
      <c r="C14" s="276" t="str">
        <f>IF(COUNTIF(C15:C18,"TRUE")=1,"","以下からどれか１つ選択してください！")</f>
        <v/>
      </c>
      <c r="D14" s="277"/>
      <c r="E14" s="277"/>
      <c r="F14" s="277"/>
      <c r="G14" s="277"/>
      <c r="H14" s="277"/>
      <c r="I14" s="277"/>
      <c r="J14" s="277"/>
      <c r="K14" s="277"/>
      <c r="L14" s="277"/>
      <c r="M14" s="277"/>
      <c r="N14" s="277"/>
      <c r="O14" s="277"/>
      <c r="P14" s="277"/>
      <c r="Q14" s="277"/>
      <c r="R14" s="277"/>
      <c r="S14" s="277"/>
      <c r="T14" s="277"/>
      <c r="U14" s="277"/>
      <c r="V14" s="277"/>
      <c r="W14" s="278" t="s">
        <v>18</v>
      </c>
      <c r="X14" s="278"/>
      <c r="Y14" s="278"/>
      <c r="Z14" s="278"/>
      <c r="AA14" s="278"/>
      <c r="AB14" s="278"/>
      <c r="AC14" s="278"/>
      <c r="AD14" s="278"/>
      <c r="AE14" s="278"/>
      <c r="AF14" s="278"/>
      <c r="AG14" s="278"/>
      <c r="AH14" s="278"/>
      <c r="AI14" s="278"/>
      <c r="AJ14" s="278"/>
      <c r="AK14" s="278"/>
      <c r="AL14" s="278"/>
      <c r="AM14" s="278"/>
      <c r="AN14" s="278"/>
      <c r="AO14" s="278"/>
      <c r="AP14" s="278"/>
      <c r="AQ14" s="279"/>
      <c r="AS14" s="38"/>
    </row>
    <row r="15" spans="2:54" ht="15" customHeight="1" x14ac:dyDescent="0.55000000000000004">
      <c r="B15" s="190"/>
      <c r="C15" s="118" t="b">
        <v>0</v>
      </c>
      <c r="D15" s="1"/>
      <c r="E15" s="1"/>
      <c r="F15" s="1"/>
      <c r="G15" s="1"/>
      <c r="H15" s="1"/>
      <c r="I15" s="1"/>
      <c r="J15" s="1"/>
      <c r="K15" s="1"/>
      <c r="L15" s="1"/>
      <c r="M15" s="1"/>
      <c r="N15" s="1"/>
      <c r="O15" s="1"/>
      <c r="P15" s="1"/>
      <c r="Q15" s="1"/>
      <c r="R15" s="1"/>
      <c r="S15" s="1"/>
      <c r="T15" s="1"/>
      <c r="U15" s="1"/>
      <c r="V15" s="2"/>
      <c r="W15" s="283" t="s">
        <v>81</v>
      </c>
      <c r="X15" s="284"/>
      <c r="Y15" s="284"/>
      <c r="Z15" s="284"/>
      <c r="AA15" s="284"/>
      <c r="AB15" s="284"/>
      <c r="AC15" s="284"/>
      <c r="AD15" s="284"/>
      <c r="AE15" s="284"/>
      <c r="AF15" s="284"/>
      <c r="AG15" s="284"/>
      <c r="AH15" s="284"/>
      <c r="AI15" s="284"/>
      <c r="AJ15" s="284"/>
      <c r="AK15" s="284"/>
      <c r="AL15" s="284"/>
      <c r="AM15" s="284"/>
      <c r="AN15" s="284"/>
      <c r="AO15" s="284"/>
      <c r="AP15" s="284"/>
      <c r="AQ15" s="285"/>
      <c r="AS15" s="38"/>
    </row>
    <row r="16" spans="2:54" ht="15" customHeight="1" x14ac:dyDescent="0.55000000000000004">
      <c r="B16" s="190"/>
      <c r="C16" s="117" t="b">
        <v>0</v>
      </c>
      <c r="V16" s="3"/>
      <c r="W16" s="135" t="s">
        <v>80</v>
      </c>
      <c r="X16" s="25"/>
      <c r="Y16" s="25"/>
      <c r="Z16" s="25"/>
      <c r="AA16" s="25"/>
      <c r="AB16" s="25"/>
      <c r="AC16" s="25"/>
      <c r="AD16" s="25"/>
      <c r="AE16" s="25"/>
      <c r="AF16" s="25"/>
      <c r="AG16" s="25"/>
      <c r="AH16" s="25"/>
      <c r="AI16" s="25"/>
      <c r="AJ16" s="25"/>
      <c r="AK16" s="25"/>
      <c r="AL16" s="25"/>
      <c r="AM16" s="25"/>
      <c r="AN16" s="25"/>
      <c r="AO16" s="25"/>
      <c r="AP16" s="25"/>
      <c r="AQ16" s="86"/>
      <c r="AS16" s="38"/>
    </row>
    <row r="17" spans="2:54" ht="15" customHeight="1" x14ac:dyDescent="0.55000000000000004">
      <c r="B17" s="190"/>
      <c r="C17" s="117" t="b">
        <v>1</v>
      </c>
      <c r="V17" s="3"/>
      <c r="W17" s="14" t="str">
        <f>IF(C17=TRUE,"学生証または在学証明書（写）_氏名、学校名、有効期間記載のもの","")</f>
        <v>学生証または在学証明書（写）_氏名、学校名、有効期間記載のもの</v>
      </c>
      <c r="AQ17" s="67"/>
      <c r="AS17" s="38"/>
    </row>
    <row r="18" spans="2:54" ht="15" customHeight="1" x14ac:dyDescent="0.55000000000000004">
      <c r="B18" s="190"/>
      <c r="C18" s="117" t="b">
        <v>0</v>
      </c>
      <c r="I18" s="194" t="str">
        <f>IF(AND(C18=TRUE,OR(J19="",J20="")),"以下入力してください!","")</f>
        <v/>
      </c>
      <c r="J18" s="194"/>
      <c r="K18" s="194"/>
      <c r="L18" s="194"/>
      <c r="M18" s="194"/>
      <c r="N18" s="194"/>
      <c r="O18" s="194"/>
      <c r="P18" s="194"/>
      <c r="Q18" s="194"/>
      <c r="R18" s="194"/>
      <c r="S18" s="194"/>
      <c r="T18" s="194"/>
      <c r="U18" s="194"/>
      <c r="V18" s="3"/>
      <c r="W18" s="14" t="str">
        <f>IF(C18=TRUE,"送金証明書類（ATM控・通帳写し、現金書留の控等（写））","")</f>
        <v/>
      </c>
      <c r="AQ18" s="67"/>
      <c r="AS18" s="38"/>
    </row>
    <row r="19" spans="2:54" ht="15" customHeight="1" x14ac:dyDescent="0.55000000000000004">
      <c r="B19" s="190"/>
      <c r="C19" s="270" t="s">
        <v>19</v>
      </c>
      <c r="D19" s="271"/>
      <c r="E19" s="271"/>
      <c r="F19" s="271"/>
      <c r="G19" s="271"/>
      <c r="H19" s="271"/>
      <c r="I19" s="271"/>
      <c r="J19" s="274"/>
      <c r="K19" s="274"/>
      <c r="L19" s="274"/>
      <c r="M19" s="274"/>
      <c r="N19" s="274"/>
      <c r="O19" s="274"/>
      <c r="P19" s="274"/>
      <c r="Q19" s="274"/>
      <c r="R19" s="274"/>
      <c r="S19" s="274"/>
      <c r="T19" s="274"/>
      <c r="U19" s="274"/>
      <c r="V19" s="6" t="s">
        <v>13</v>
      </c>
      <c r="W19" s="19" t="str">
        <f>IF(C18=TRUE,"※手渡しは認められません。","")</f>
        <v/>
      </c>
      <c r="AQ19" s="67"/>
      <c r="AS19" s="38"/>
    </row>
    <row r="20" spans="2:54" ht="15" customHeight="1" x14ac:dyDescent="0.55000000000000004">
      <c r="B20" s="190"/>
      <c r="C20" s="272" t="s">
        <v>20</v>
      </c>
      <c r="D20" s="273"/>
      <c r="E20" s="273"/>
      <c r="F20" s="273"/>
      <c r="G20" s="273"/>
      <c r="H20" s="273"/>
      <c r="I20" s="273"/>
      <c r="J20" s="275"/>
      <c r="K20" s="275"/>
      <c r="L20" s="275"/>
      <c r="M20" s="275"/>
      <c r="N20" s="275"/>
      <c r="O20" s="275"/>
      <c r="P20" s="275"/>
      <c r="Q20" s="7" t="s">
        <v>21</v>
      </c>
      <c r="R20" s="7"/>
      <c r="S20" s="7"/>
      <c r="T20" s="7"/>
      <c r="U20" s="7"/>
      <c r="V20" s="8"/>
      <c r="W20" s="20" t="str">
        <f>IF(C18=TRUE,"※継続した送金が確認できない場合は認定できません。","")</f>
        <v/>
      </c>
      <c r="X20" s="17"/>
      <c r="Y20" s="17"/>
      <c r="Z20" s="17"/>
      <c r="AA20" s="17"/>
      <c r="AB20" s="17"/>
      <c r="AC20" s="17"/>
      <c r="AD20" s="17"/>
      <c r="AE20" s="17"/>
      <c r="AF20" s="17"/>
      <c r="AG20" s="17"/>
      <c r="AH20" s="17"/>
      <c r="AI20" s="17"/>
      <c r="AJ20" s="17"/>
      <c r="AK20" s="17"/>
      <c r="AL20" s="17"/>
      <c r="AM20" s="17"/>
      <c r="AN20" s="17"/>
      <c r="AO20" s="17"/>
      <c r="AP20" s="17"/>
      <c r="AQ20" s="85"/>
      <c r="AS20" s="38"/>
    </row>
    <row r="21" spans="2:54" ht="15" customHeight="1" x14ac:dyDescent="0.55000000000000004">
      <c r="B21" s="190"/>
      <c r="C21" s="27" t="s">
        <v>22</v>
      </c>
      <c r="D21" s="28"/>
      <c r="E21" s="28"/>
      <c r="F21" s="28"/>
      <c r="G21" s="28"/>
      <c r="H21" s="28"/>
      <c r="I21" s="28"/>
      <c r="J21" s="28"/>
      <c r="K21" s="28"/>
      <c r="L21" s="28"/>
      <c r="M21" s="28"/>
      <c r="N21" s="28"/>
      <c r="O21" s="28"/>
      <c r="P21" s="28"/>
      <c r="Q21" s="28"/>
      <c r="R21" s="28"/>
      <c r="S21" s="28"/>
      <c r="T21" s="28"/>
      <c r="U21" s="28"/>
      <c r="V21" s="28"/>
      <c r="W21" s="263" t="str">
        <f>IF(COUNTIF(C22:C24,"TRUE")=1,"","どれか1つ選択してください！")</f>
        <v/>
      </c>
      <c r="X21" s="263"/>
      <c r="Y21" s="263"/>
      <c r="Z21" s="263"/>
      <c r="AA21" s="263"/>
      <c r="AB21" s="263"/>
      <c r="AC21" s="263"/>
      <c r="AD21" s="263"/>
      <c r="AE21" s="263"/>
      <c r="AF21" s="263"/>
      <c r="AG21" s="263"/>
      <c r="AH21" s="263"/>
      <c r="AI21" s="263"/>
      <c r="AJ21" s="29"/>
      <c r="AK21" s="29"/>
      <c r="AL21" s="29"/>
      <c r="AM21" s="29"/>
      <c r="AN21" s="29"/>
      <c r="AO21" s="29"/>
      <c r="AP21" s="29"/>
      <c r="AQ21" s="64"/>
      <c r="AS21" s="38"/>
    </row>
    <row r="22" spans="2:54" ht="15" customHeight="1" x14ac:dyDescent="0.55000000000000004">
      <c r="B22" s="190"/>
      <c r="C22" s="119" t="b">
        <v>1</v>
      </c>
      <c r="AQ22" s="67"/>
      <c r="AS22" s="38"/>
    </row>
    <row r="23" spans="2:54" ht="15" customHeight="1" x14ac:dyDescent="0.55000000000000004">
      <c r="B23" s="190"/>
      <c r="C23" s="119" t="b">
        <v>0</v>
      </c>
      <c r="AQ23" s="67"/>
      <c r="AS23" s="38"/>
    </row>
    <row r="24" spans="2:54" ht="15" customHeight="1" x14ac:dyDescent="0.55000000000000004">
      <c r="B24" s="190"/>
      <c r="C24" s="119" t="b">
        <v>0</v>
      </c>
      <c r="AQ24" s="67"/>
      <c r="AS24" s="38"/>
    </row>
    <row r="25" spans="2:54" ht="15" customHeight="1" x14ac:dyDescent="0.55000000000000004">
      <c r="B25" s="190"/>
      <c r="C25" s="9"/>
      <c r="D25" s="4" t="s">
        <v>23</v>
      </c>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17" t="s">
        <v>13</v>
      </c>
      <c r="AQ25" s="85"/>
      <c r="AS25" s="38"/>
    </row>
    <row r="26" spans="2:54" s="22" customFormat="1" ht="15" customHeight="1" x14ac:dyDescent="0.55000000000000004">
      <c r="B26" s="190"/>
      <c r="C26" s="27" t="s">
        <v>96</v>
      </c>
      <c r="D26" s="31"/>
      <c r="E26" s="31"/>
      <c r="F26" s="31"/>
      <c r="G26" s="31"/>
      <c r="H26" s="31"/>
      <c r="I26" s="31"/>
      <c r="J26" s="31"/>
      <c r="K26" s="31"/>
      <c r="L26" s="31"/>
      <c r="M26" s="31"/>
      <c r="N26" s="31"/>
      <c r="O26" s="31"/>
      <c r="P26" s="31"/>
      <c r="Q26" s="31"/>
      <c r="R26" s="31"/>
      <c r="S26" s="31"/>
      <c r="T26" s="31"/>
      <c r="U26" s="31"/>
      <c r="V26" s="31"/>
      <c r="W26" s="263" t="str">
        <f>IF(COUNTIF(C27:C33,"TRUE")=1,"","どれか1つ選択してください！")</f>
        <v/>
      </c>
      <c r="X26" s="263"/>
      <c r="Y26" s="263"/>
      <c r="Z26" s="263"/>
      <c r="AA26" s="263"/>
      <c r="AB26" s="263"/>
      <c r="AC26" s="263"/>
      <c r="AD26" s="263"/>
      <c r="AE26" s="263"/>
      <c r="AF26" s="263"/>
      <c r="AG26" s="263"/>
      <c r="AH26" s="263"/>
      <c r="AI26" s="263"/>
      <c r="AJ26" s="29"/>
      <c r="AK26" s="29"/>
      <c r="AL26" s="29"/>
      <c r="AM26" s="29"/>
      <c r="AN26" s="29"/>
      <c r="AO26" s="29"/>
      <c r="AP26" s="29"/>
      <c r="AQ26" s="64"/>
      <c r="AR26" s="10"/>
      <c r="AS26" s="38"/>
      <c r="AT26" s="107"/>
      <c r="AU26" s="107"/>
      <c r="AV26" s="107"/>
      <c r="AW26" s="107"/>
      <c r="AX26" s="107"/>
      <c r="AY26" s="107"/>
      <c r="AZ26" s="107"/>
      <c r="BA26" s="107"/>
      <c r="BB26" s="107"/>
    </row>
    <row r="27" spans="2:54" x14ac:dyDescent="0.55000000000000004">
      <c r="B27" s="190"/>
      <c r="C27" s="124" t="b">
        <v>1</v>
      </c>
      <c r="N27" s="80" t="s">
        <v>97</v>
      </c>
      <c r="V27" s="306" t="s">
        <v>100</v>
      </c>
      <c r="W27" s="306"/>
      <c r="X27" s="167" t="s">
        <v>98</v>
      </c>
      <c r="Y27" s="306" t="s">
        <v>101</v>
      </c>
      <c r="Z27" s="306"/>
      <c r="AA27" s="306"/>
      <c r="AB27" s="306"/>
      <c r="AC27" s="10" t="s">
        <v>99</v>
      </c>
      <c r="AR27" s="148"/>
    </row>
    <row r="28" spans="2:54" ht="15" customHeight="1" x14ac:dyDescent="0.55000000000000004">
      <c r="B28" s="190"/>
      <c r="C28" s="120" t="b">
        <v>0</v>
      </c>
      <c r="AQ28" s="67"/>
      <c r="AS28" s="38"/>
    </row>
    <row r="29" spans="2:54" ht="15" customHeight="1" x14ac:dyDescent="0.55000000000000004">
      <c r="B29" s="190"/>
      <c r="C29" s="120" t="b">
        <v>0</v>
      </c>
      <c r="AQ29" s="67"/>
      <c r="AS29" s="38"/>
    </row>
    <row r="30" spans="2:54" ht="15" customHeight="1" x14ac:dyDescent="0.55000000000000004">
      <c r="B30" s="190"/>
      <c r="C30" s="120" t="b">
        <v>0</v>
      </c>
      <c r="AQ30" s="67"/>
      <c r="AS30" s="38"/>
    </row>
    <row r="31" spans="2:54" ht="15" customHeight="1" x14ac:dyDescent="0.55000000000000004">
      <c r="B31" s="190"/>
      <c r="C31" s="120" t="b">
        <v>0</v>
      </c>
      <c r="D31" s="129" t="b">
        <v>0</v>
      </c>
      <c r="N31" s="220" t="s">
        <v>25</v>
      </c>
      <c r="O31" s="220"/>
      <c r="P31" s="220"/>
      <c r="Q31" s="220" t="s">
        <v>5</v>
      </c>
      <c r="R31" s="220"/>
      <c r="S31" s="221"/>
      <c r="T31" s="221"/>
      <c r="U31" s="22" t="s">
        <v>6</v>
      </c>
      <c r="V31" s="221"/>
      <c r="W31" s="221"/>
      <c r="X31" s="22" t="s">
        <v>7</v>
      </c>
      <c r="Y31" s="221"/>
      <c r="Z31" s="221"/>
      <c r="AA31" s="22" t="s">
        <v>8</v>
      </c>
      <c r="AB31" s="22" t="s">
        <v>13</v>
      </c>
      <c r="AC31" s="22"/>
      <c r="AE31" s="222" t="str">
        <f>IF(C30=FALSE,"",IF(COUNTIF(D31:D32,"TRUE")=1,"","｝どれかを選択してください！"))</f>
        <v/>
      </c>
      <c r="AF31" s="222"/>
      <c r="AG31" s="222"/>
      <c r="AH31" s="222"/>
      <c r="AI31" s="222"/>
      <c r="AJ31" s="222"/>
      <c r="AK31" s="222"/>
      <c r="AL31" s="222"/>
      <c r="AM31" s="222"/>
      <c r="AN31" s="222"/>
      <c r="AO31" s="222"/>
      <c r="AP31" s="222"/>
      <c r="AQ31" s="223"/>
      <c r="AS31" s="38"/>
    </row>
    <row r="32" spans="2:54" ht="15" customHeight="1" x14ac:dyDescent="0.55000000000000004">
      <c r="B32" s="190"/>
      <c r="C32" s="120" t="b">
        <v>0</v>
      </c>
      <c r="D32" s="129" t="b">
        <v>0</v>
      </c>
      <c r="AB32" s="37"/>
      <c r="AC32" s="37"/>
      <c r="AD32" s="37"/>
      <c r="AE32" s="222"/>
      <c r="AF32" s="222"/>
      <c r="AG32" s="222"/>
      <c r="AH32" s="222"/>
      <c r="AI32" s="222"/>
      <c r="AJ32" s="222"/>
      <c r="AK32" s="222"/>
      <c r="AL32" s="222"/>
      <c r="AM32" s="222"/>
      <c r="AN32" s="222"/>
      <c r="AO32" s="222"/>
      <c r="AP32" s="222"/>
      <c r="AQ32" s="223"/>
      <c r="AS32" s="38"/>
    </row>
    <row r="33" spans="2:54" ht="15" customHeight="1" x14ac:dyDescent="0.55000000000000004">
      <c r="B33" s="190"/>
      <c r="C33" s="121" t="b">
        <v>0</v>
      </c>
      <c r="D33" s="4"/>
      <c r="E33" s="4"/>
      <c r="F33" s="4"/>
      <c r="G33" s="4"/>
      <c r="H33" s="4"/>
      <c r="I33" s="7" t="s">
        <v>23</v>
      </c>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17" t="s">
        <v>13</v>
      </c>
      <c r="AN33" s="17"/>
      <c r="AO33" s="17"/>
      <c r="AP33" s="17"/>
      <c r="AQ33" s="85"/>
      <c r="AS33" s="38"/>
    </row>
    <row r="34" spans="2:54" s="22" customFormat="1" ht="15" customHeight="1" x14ac:dyDescent="0.55000000000000004">
      <c r="B34" s="190"/>
      <c r="C34" s="27" t="s">
        <v>26</v>
      </c>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64"/>
      <c r="AR34" s="10"/>
      <c r="AS34" s="38"/>
      <c r="AT34" s="107"/>
      <c r="AU34" s="107"/>
      <c r="AV34" s="107"/>
      <c r="AW34" s="107"/>
      <c r="AX34" s="107"/>
      <c r="AY34" s="107"/>
      <c r="AZ34" s="107"/>
      <c r="BA34" s="107"/>
      <c r="BB34" s="107"/>
    </row>
    <row r="35" spans="2:54" s="22" customFormat="1" ht="15" customHeight="1" x14ac:dyDescent="0.55000000000000004">
      <c r="B35" s="190"/>
      <c r="C35" s="118" t="b">
        <v>1</v>
      </c>
      <c r="D35" s="24"/>
      <c r="E35" s="24"/>
      <c r="F35" s="24"/>
      <c r="G35" s="24"/>
      <c r="H35" s="24"/>
      <c r="I35" s="24"/>
      <c r="J35" s="24"/>
      <c r="K35" s="24"/>
      <c r="L35" s="24"/>
      <c r="M35" s="302" t="str">
        <f>IF(COUNTIF(C35:C36,"TRUE")=1,"","｝どちらかを選択してください！")</f>
        <v/>
      </c>
      <c r="N35" s="302"/>
      <c r="O35" s="302"/>
      <c r="P35" s="302"/>
      <c r="Q35" s="302"/>
      <c r="R35" s="302"/>
      <c r="S35" s="302"/>
      <c r="T35" s="302"/>
      <c r="U35" s="302"/>
      <c r="V35" s="24"/>
      <c r="W35" s="12"/>
      <c r="X35" s="12"/>
      <c r="Y35" s="12"/>
      <c r="Z35" s="12"/>
      <c r="AA35" s="12"/>
      <c r="AB35" s="12"/>
      <c r="AC35" s="12"/>
      <c r="AD35" s="12"/>
      <c r="AE35" s="12"/>
      <c r="AF35" s="12"/>
      <c r="AG35" s="12"/>
      <c r="AH35" s="12"/>
      <c r="AI35" s="12"/>
      <c r="AJ35" s="12"/>
      <c r="AK35" s="12"/>
      <c r="AL35" s="12"/>
      <c r="AM35" s="12"/>
      <c r="AN35" s="12"/>
      <c r="AO35" s="12"/>
      <c r="AP35" s="12"/>
      <c r="AQ35" s="66"/>
      <c r="AR35" s="10"/>
      <c r="AS35" s="38"/>
      <c r="AT35" s="107"/>
      <c r="AU35" s="107"/>
      <c r="AV35" s="107"/>
      <c r="AW35" s="107"/>
      <c r="AX35" s="107"/>
      <c r="AY35" s="107"/>
      <c r="AZ35" s="107"/>
      <c r="BA35" s="107"/>
      <c r="BB35" s="107"/>
    </row>
    <row r="36" spans="2:54" s="22" customFormat="1" ht="15" customHeight="1" x14ac:dyDescent="0.55000000000000004">
      <c r="B36" s="190"/>
      <c r="C36" s="117" t="b">
        <v>0</v>
      </c>
      <c r="M36" s="194"/>
      <c r="N36" s="194"/>
      <c r="O36" s="194"/>
      <c r="P36" s="194"/>
      <c r="Q36" s="194"/>
      <c r="R36" s="194"/>
      <c r="S36" s="194"/>
      <c r="T36" s="194"/>
      <c r="U36" s="194"/>
      <c r="W36" s="194" t="str">
        <f>IF(AND(D37=TRUE,R37=""),"以下入力してください！","")</f>
        <v/>
      </c>
      <c r="X36" s="194"/>
      <c r="Y36" s="194"/>
      <c r="Z36" s="194"/>
      <c r="AA36" s="194"/>
      <c r="AB36" s="194"/>
      <c r="AC36" s="194"/>
      <c r="AD36" s="194"/>
      <c r="AE36" s="194"/>
      <c r="AF36" s="194"/>
      <c r="AG36" s="10"/>
      <c r="AH36" s="10"/>
      <c r="AI36" s="10"/>
      <c r="AJ36" s="10"/>
      <c r="AK36" s="10"/>
      <c r="AL36" s="10"/>
      <c r="AM36" s="10"/>
      <c r="AN36" s="10"/>
      <c r="AO36" s="10"/>
      <c r="AP36" s="10"/>
      <c r="AQ36" s="67"/>
      <c r="AR36" s="10"/>
      <c r="AS36" s="38"/>
      <c r="AT36" s="107"/>
      <c r="AU36" s="107"/>
      <c r="AV36" s="107"/>
      <c r="AW36" s="107"/>
      <c r="AX36" s="107"/>
      <c r="AY36" s="107"/>
      <c r="AZ36" s="107"/>
      <c r="BA36" s="107"/>
      <c r="BB36" s="107"/>
    </row>
    <row r="37" spans="2:54" s="22" customFormat="1" ht="15" customHeight="1" thickBot="1" x14ac:dyDescent="0.6">
      <c r="B37" s="191"/>
      <c r="C37" s="122" t="b">
        <v>0</v>
      </c>
      <c r="D37" s="123" t="b">
        <v>0</v>
      </c>
      <c r="E37" s="76"/>
      <c r="F37" s="76"/>
      <c r="G37" s="76"/>
      <c r="H37" s="76"/>
      <c r="I37" s="76"/>
      <c r="J37" s="76"/>
      <c r="K37" s="76"/>
      <c r="L37" s="76"/>
      <c r="M37" s="76"/>
      <c r="N37" s="76"/>
      <c r="O37" s="76"/>
      <c r="P37" s="76"/>
      <c r="Q37" s="87" t="s">
        <v>27</v>
      </c>
      <c r="R37" s="246"/>
      <c r="S37" s="246"/>
      <c r="T37" s="246"/>
      <c r="U37" s="246"/>
      <c r="V37" s="246"/>
      <c r="W37" s="246"/>
      <c r="X37" s="246"/>
      <c r="Y37" s="246"/>
      <c r="Z37" s="246"/>
      <c r="AA37" s="246"/>
      <c r="AB37" s="246"/>
      <c r="AC37" s="246"/>
      <c r="AD37" s="246"/>
      <c r="AE37" s="246"/>
      <c r="AF37" s="246"/>
      <c r="AG37" s="77" t="s">
        <v>28</v>
      </c>
      <c r="AH37" s="195" t="str">
        <f>IF(C36=FALSE,"",IF(COUNTIF(C37:D37,"TRUE")=1,"","｝どちらかを選択してください！"))</f>
        <v/>
      </c>
      <c r="AI37" s="195"/>
      <c r="AJ37" s="195"/>
      <c r="AK37" s="195"/>
      <c r="AL37" s="195"/>
      <c r="AM37" s="195"/>
      <c r="AN37" s="195"/>
      <c r="AO37" s="195"/>
      <c r="AP37" s="195"/>
      <c r="AQ37" s="78"/>
      <c r="AR37" s="10"/>
      <c r="AS37" s="38"/>
      <c r="AT37" s="107"/>
      <c r="AU37" s="107"/>
      <c r="AV37" s="107"/>
      <c r="AW37" s="107"/>
      <c r="AX37" s="107"/>
      <c r="AY37" s="107"/>
      <c r="AZ37" s="107"/>
      <c r="BA37" s="107"/>
      <c r="BB37" s="107"/>
    </row>
    <row r="38" spans="2:54" ht="15" customHeight="1" x14ac:dyDescent="0.55000000000000004">
      <c r="B38" s="208" t="s">
        <v>29</v>
      </c>
      <c r="C38" s="88" t="s">
        <v>91</v>
      </c>
      <c r="D38" s="89"/>
      <c r="E38" s="89"/>
      <c r="F38" s="89"/>
      <c r="G38" s="89"/>
      <c r="H38" s="89"/>
      <c r="I38" s="89"/>
      <c r="J38" s="89"/>
      <c r="K38" s="89"/>
      <c r="L38" s="89"/>
      <c r="M38" s="89"/>
      <c r="N38" s="89"/>
      <c r="O38" s="89"/>
      <c r="P38" s="89"/>
      <c r="Q38" s="89"/>
      <c r="R38" s="89"/>
      <c r="S38" s="89"/>
      <c r="T38" s="89"/>
      <c r="U38" s="89"/>
      <c r="V38" s="89"/>
      <c r="W38" s="90"/>
      <c r="X38" s="90"/>
      <c r="Y38" s="90"/>
      <c r="Z38" s="90"/>
      <c r="AA38" s="90"/>
      <c r="AB38" s="90"/>
      <c r="AC38" s="90"/>
      <c r="AD38" s="90"/>
      <c r="AE38" s="150"/>
      <c r="AF38" s="150"/>
      <c r="AG38" s="150"/>
      <c r="AH38" s="296" t="s">
        <v>88</v>
      </c>
      <c r="AI38" s="296"/>
      <c r="AJ38" s="296"/>
      <c r="AK38" s="296"/>
      <c r="AL38" s="296"/>
      <c r="AM38" s="234" t="str">
        <f>IF(AJ11="","",IF(AJ11&lt;18,"不要","必要"))</f>
        <v>必要</v>
      </c>
      <c r="AN38" s="235"/>
      <c r="AO38" s="236"/>
      <c r="AP38" s="294" t="s">
        <v>83</v>
      </c>
      <c r="AQ38" s="295"/>
      <c r="AS38" s="38"/>
    </row>
    <row r="39" spans="2:54" ht="15" customHeight="1" x14ac:dyDescent="0.55000000000000004">
      <c r="B39" s="209"/>
      <c r="C39" s="32" t="s">
        <v>82</v>
      </c>
      <c r="D39" s="33"/>
      <c r="E39" s="33"/>
      <c r="F39" s="33"/>
      <c r="G39" s="33"/>
      <c r="H39" s="33"/>
      <c r="I39" s="33"/>
      <c r="J39" s="33"/>
      <c r="K39" s="33"/>
      <c r="L39" s="33"/>
      <c r="M39" s="33"/>
      <c r="N39" s="33"/>
      <c r="O39" s="33"/>
      <c r="P39" s="33"/>
      <c r="Q39" s="33"/>
      <c r="R39" s="33"/>
      <c r="S39" s="33"/>
      <c r="T39" s="33"/>
      <c r="U39" s="33"/>
      <c r="V39" s="33"/>
      <c r="W39" s="34"/>
      <c r="X39" s="34"/>
      <c r="Y39" s="34"/>
      <c r="Z39" s="34"/>
      <c r="AA39" s="34"/>
      <c r="AB39" s="34"/>
      <c r="AC39" s="34"/>
      <c r="AD39" s="34"/>
      <c r="AE39" s="34"/>
      <c r="AF39" s="34"/>
      <c r="AG39" s="34"/>
      <c r="AH39" s="34"/>
      <c r="AI39" s="149"/>
      <c r="AJ39" s="149"/>
      <c r="AK39" s="149"/>
      <c r="AL39" s="149"/>
      <c r="AM39" s="103"/>
      <c r="AN39" s="103"/>
      <c r="AO39" s="103"/>
      <c r="AP39" s="34"/>
      <c r="AQ39" s="91"/>
      <c r="AS39" s="38"/>
    </row>
    <row r="40" spans="2:54" ht="15" customHeight="1" x14ac:dyDescent="0.55000000000000004">
      <c r="B40" s="209"/>
      <c r="C40" s="32" t="s">
        <v>78</v>
      </c>
      <c r="D40" s="33"/>
      <c r="E40" s="33"/>
      <c r="F40" s="33"/>
      <c r="G40" s="33"/>
      <c r="H40" s="33"/>
      <c r="I40" s="33"/>
      <c r="J40" s="33"/>
      <c r="K40" s="33"/>
      <c r="L40" s="33"/>
      <c r="M40" s="33"/>
      <c r="N40" s="33"/>
      <c r="O40" s="33"/>
      <c r="P40" s="33"/>
      <c r="Q40" s="33"/>
      <c r="R40" s="33"/>
      <c r="S40" s="33"/>
      <c r="T40" s="33"/>
      <c r="U40" s="33"/>
      <c r="V40" s="33"/>
      <c r="W40" s="34"/>
      <c r="X40" s="34"/>
      <c r="Y40" s="34"/>
      <c r="Z40" s="34"/>
      <c r="AA40" s="34"/>
      <c r="AB40" s="34"/>
      <c r="AC40" s="34"/>
      <c r="AD40" s="34"/>
      <c r="AE40" s="34"/>
      <c r="AF40" s="34"/>
      <c r="AG40" s="34"/>
      <c r="AH40" s="34"/>
      <c r="AI40" s="34"/>
      <c r="AJ40" s="34"/>
      <c r="AK40" s="34"/>
      <c r="AL40" s="34"/>
      <c r="AM40" s="34"/>
      <c r="AN40" s="34"/>
      <c r="AO40" s="34"/>
      <c r="AP40" s="34"/>
      <c r="AQ40" s="91"/>
      <c r="AS40" s="38"/>
    </row>
    <row r="41" spans="2:54" ht="15" customHeight="1" x14ac:dyDescent="0.55000000000000004">
      <c r="B41" s="209"/>
      <c r="C41" s="35" t="s">
        <v>30</v>
      </c>
      <c r="D41" s="36"/>
      <c r="E41" s="36"/>
      <c r="F41" s="36"/>
      <c r="G41" s="36"/>
      <c r="H41" s="36"/>
      <c r="I41" s="36"/>
      <c r="J41" s="36"/>
      <c r="K41" s="36"/>
      <c r="L41" s="36"/>
      <c r="M41" s="36"/>
      <c r="N41" s="36"/>
      <c r="O41" s="36"/>
      <c r="P41" s="36"/>
      <c r="Q41" s="36"/>
      <c r="R41" s="36"/>
      <c r="S41" s="36"/>
      <c r="T41" s="36"/>
      <c r="U41" s="36"/>
      <c r="V41" s="36"/>
      <c r="W41" s="242" t="s">
        <v>18</v>
      </c>
      <c r="X41" s="242"/>
      <c r="Y41" s="242"/>
      <c r="Z41" s="242"/>
      <c r="AA41" s="242"/>
      <c r="AB41" s="242"/>
      <c r="AC41" s="242"/>
      <c r="AD41" s="242"/>
      <c r="AE41" s="242"/>
      <c r="AF41" s="242"/>
      <c r="AG41" s="242"/>
      <c r="AH41" s="242"/>
      <c r="AI41" s="242"/>
      <c r="AJ41" s="242"/>
      <c r="AK41" s="242"/>
      <c r="AL41" s="242"/>
      <c r="AM41" s="242"/>
      <c r="AN41" s="242"/>
      <c r="AO41" s="242"/>
      <c r="AP41" s="242"/>
      <c r="AQ41" s="243"/>
      <c r="AS41" s="38"/>
    </row>
    <row r="42" spans="2:54" ht="15" customHeight="1" x14ac:dyDescent="0.55000000000000004">
      <c r="B42" s="209"/>
      <c r="C42" s="124" t="b">
        <v>1</v>
      </c>
      <c r="D42" s="1"/>
      <c r="E42" s="1"/>
      <c r="F42" s="1"/>
      <c r="G42" s="1"/>
      <c r="H42" s="1"/>
      <c r="I42" s="1"/>
      <c r="J42" s="1"/>
      <c r="K42" s="1"/>
      <c r="L42" s="1"/>
      <c r="M42" s="1"/>
      <c r="N42" s="1"/>
      <c r="O42" s="1"/>
      <c r="P42" s="1"/>
      <c r="Q42" s="1"/>
      <c r="R42" s="1"/>
      <c r="S42" s="1"/>
      <c r="T42" s="1"/>
      <c r="U42" s="1"/>
      <c r="V42" s="2"/>
      <c r="W42" s="224" t="s">
        <v>79</v>
      </c>
      <c r="X42" s="225"/>
      <c r="Y42" s="225"/>
      <c r="Z42" s="225"/>
      <c r="AA42" s="225"/>
      <c r="AB42" s="225"/>
      <c r="AC42" s="225"/>
      <c r="AD42" s="225"/>
      <c r="AE42" s="225"/>
      <c r="AF42" s="225"/>
      <c r="AG42" s="225"/>
      <c r="AH42" s="225"/>
      <c r="AI42" s="225"/>
      <c r="AJ42" s="225"/>
      <c r="AK42" s="225"/>
      <c r="AL42" s="225"/>
      <c r="AM42" s="225"/>
      <c r="AN42" s="225"/>
      <c r="AO42" s="225"/>
      <c r="AP42" s="225"/>
      <c r="AQ42" s="226"/>
      <c r="AS42" s="38"/>
    </row>
    <row r="43" spans="2:54" ht="15" customHeight="1" x14ac:dyDescent="0.55000000000000004">
      <c r="B43" s="209"/>
      <c r="C43" s="119" t="b">
        <v>1</v>
      </c>
      <c r="M43" s="194" t="str">
        <f>IF(C42=FALSE,"",IF(COUNTIF(C43:C44,"TRUE")=1,"","｝どちらかを選択してください！"))</f>
        <v/>
      </c>
      <c r="N43" s="194"/>
      <c r="O43" s="194"/>
      <c r="P43" s="194"/>
      <c r="Q43" s="194"/>
      <c r="R43" s="194"/>
      <c r="S43" s="194"/>
      <c r="T43" s="194"/>
      <c r="U43" s="194"/>
      <c r="V43" s="3"/>
      <c r="W43" s="227"/>
      <c r="X43" s="228"/>
      <c r="Y43" s="228"/>
      <c r="Z43" s="228"/>
      <c r="AA43" s="228"/>
      <c r="AB43" s="228"/>
      <c r="AC43" s="228"/>
      <c r="AD43" s="228"/>
      <c r="AE43" s="228"/>
      <c r="AF43" s="228"/>
      <c r="AG43" s="228"/>
      <c r="AH43" s="228"/>
      <c r="AI43" s="228"/>
      <c r="AJ43" s="228"/>
      <c r="AK43" s="228"/>
      <c r="AL43" s="228"/>
      <c r="AM43" s="228"/>
      <c r="AN43" s="228"/>
      <c r="AO43" s="228"/>
      <c r="AP43" s="228"/>
      <c r="AQ43" s="229"/>
      <c r="AS43" s="38"/>
    </row>
    <row r="44" spans="2:54" ht="15" customHeight="1" x14ac:dyDescent="0.55000000000000004">
      <c r="B44" s="209"/>
      <c r="C44" s="119" t="b">
        <v>0</v>
      </c>
      <c r="M44" s="194"/>
      <c r="N44" s="194"/>
      <c r="O44" s="194"/>
      <c r="P44" s="194"/>
      <c r="Q44" s="194"/>
      <c r="R44" s="194"/>
      <c r="S44" s="194"/>
      <c r="T44" s="194"/>
      <c r="U44" s="194"/>
      <c r="V44" s="3"/>
      <c r="W44" s="227"/>
      <c r="X44" s="228"/>
      <c r="Y44" s="228"/>
      <c r="Z44" s="228"/>
      <c r="AA44" s="228"/>
      <c r="AB44" s="228"/>
      <c r="AC44" s="228"/>
      <c r="AD44" s="228"/>
      <c r="AE44" s="228"/>
      <c r="AF44" s="228"/>
      <c r="AG44" s="228"/>
      <c r="AH44" s="228"/>
      <c r="AI44" s="228"/>
      <c r="AJ44" s="228"/>
      <c r="AK44" s="228"/>
      <c r="AL44" s="228"/>
      <c r="AM44" s="228"/>
      <c r="AN44" s="228"/>
      <c r="AO44" s="228"/>
      <c r="AP44" s="228"/>
      <c r="AQ44" s="229"/>
      <c r="AS44" s="38"/>
    </row>
    <row r="45" spans="2:54" ht="15" customHeight="1" x14ac:dyDescent="0.55000000000000004">
      <c r="B45" s="209"/>
      <c r="C45" s="119" t="b">
        <v>0</v>
      </c>
      <c r="V45" s="3"/>
      <c r="W45" s="14" t="str">
        <f>IF(C45=TRUE,"社会保険資格喪失証明書（写）、失業等給付の受給及び離職票等の提出に伴う承諾書","")</f>
        <v/>
      </c>
      <c r="AQ45" s="67"/>
      <c r="AS45" s="38"/>
    </row>
    <row r="46" spans="2:54" ht="15" customHeight="1" x14ac:dyDescent="0.55000000000000004">
      <c r="B46" s="209"/>
      <c r="C46" s="119" t="b">
        <v>0</v>
      </c>
      <c r="M46" s="37"/>
      <c r="N46" s="37"/>
      <c r="O46" s="37"/>
      <c r="P46" s="37"/>
      <c r="Q46" s="37"/>
      <c r="R46" s="37"/>
      <c r="S46" s="131"/>
      <c r="T46" s="131"/>
      <c r="U46" s="131"/>
      <c r="V46" s="132"/>
      <c r="W46" s="14" t="str">
        <f>IF(C46=TRUE,"⇒扶養にできます。雇用保険受給資格者証(写)表・裏面","")</f>
        <v/>
      </c>
      <c r="AQ46" s="67"/>
      <c r="AS46" s="38"/>
    </row>
    <row r="47" spans="2:54" ht="15" customHeight="1" x14ac:dyDescent="0.55000000000000004">
      <c r="B47" s="209"/>
      <c r="C47" s="119" t="b">
        <v>0</v>
      </c>
      <c r="M47" s="37"/>
      <c r="N47" s="37"/>
      <c r="O47" s="37"/>
      <c r="P47" s="37"/>
      <c r="Q47" s="37"/>
      <c r="R47" s="37"/>
      <c r="S47" s="131"/>
      <c r="T47" s="131"/>
      <c r="U47" s="131"/>
      <c r="V47" s="132"/>
      <c r="W47" s="14" t="str">
        <f>IF(C47=TRUE,"⇒待期期間・給付制限期間中のみ扶養にできます。雇用保険受給資格者証(写)表・裏面","")</f>
        <v/>
      </c>
      <c r="AQ47" s="67"/>
      <c r="AS47" s="38"/>
    </row>
    <row r="48" spans="2:54" ht="15" customHeight="1" x14ac:dyDescent="0.55000000000000004">
      <c r="B48" s="209"/>
      <c r="C48" s="119" t="b">
        <v>0</v>
      </c>
      <c r="M48" s="37"/>
      <c r="N48" s="37"/>
      <c r="O48" s="37"/>
      <c r="P48" s="37"/>
      <c r="Q48" s="37"/>
      <c r="R48" s="37"/>
      <c r="S48" s="131"/>
      <c r="T48" s="131"/>
      <c r="U48" s="131"/>
      <c r="V48" s="132"/>
      <c r="W48" s="14" t="str">
        <f>IF(C48=TRUE,"離職票１・２、延長通知書（写）","")</f>
        <v/>
      </c>
      <c r="AQ48" s="67"/>
      <c r="AS48" s="38"/>
    </row>
    <row r="49" spans="2:54" ht="15" customHeight="1" x14ac:dyDescent="0.55000000000000004">
      <c r="B49" s="209"/>
      <c r="C49" s="119" t="b">
        <v>0</v>
      </c>
      <c r="M49" s="37"/>
      <c r="N49" s="37"/>
      <c r="O49" s="37" t="str">
        <f>IF(C45=FALSE,"",IF(COUNTIF(C46:C49,"TRUE")=1,"","どれか１つ選択してください！"))</f>
        <v/>
      </c>
      <c r="P49" s="37"/>
      <c r="Q49" s="37"/>
      <c r="R49" s="37"/>
      <c r="S49" s="131"/>
      <c r="T49" s="131"/>
      <c r="U49" s="131"/>
      <c r="V49" s="132"/>
      <c r="W49" s="14" t="str">
        <f>IF(C49=TRUE,"離職票１・２（写）","")</f>
        <v/>
      </c>
      <c r="AQ49" s="67"/>
      <c r="AS49" s="38"/>
    </row>
    <row r="50" spans="2:54" ht="15" customHeight="1" x14ac:dyDescent="0.55000000000000004">
      <c r="B50" s="209"/>
      <c r="C50" s="119" t="b">
        <v>0</v>
      </c>
      <c r="V50" s="3"/>
      <c r="W50" s="14"/>
      <c r="AQ50" s="67"/>
      <c r="AS50" s="38"/>
    </row>
    <row r="51" spans="2:54" ht="15" customHeight="1" x14ac:dyDescent="0.55000000000000004">
      <c r="B51" s="209"/>
      <c r="C51" s="119" t="b">
        <v>0</v>
      </c>
      <c r="M51" s="37"/>
      <c r="N51" s="37"/>
      <c r="O51" s="37"/>
      <c r="P51" s="251" t="str">
        <f>IF(C50=FALSE,"",IF(COUNTIF(C51:C52,"TRUE")=1,"","｝どちらかを選択してください！"))</f>
        <v/>
      </c>
      <c r="Q51" s="251"/>
      <c r="R51" s="251"/>
      <c r="S51" s="251"/>
      <c r="T51" s="251"/>
      <c r="U51" s="251"/>
      <c r="V51" s="252"/>
      <c r="W51" s="14" t="str">
        <f>IF(C51=TRUE,"雇用保険受給資格者証（写）表・裏面　「支給終了」の印があること！","")</f>
        <v/>
      </c>
      <c r="AQ51" s="67"/>
      <c r="AS51" s="38"/>
    </row>
    <row r="52" spans="2:54" ht="15" customHeight="1" x14ac:dyDescent="0.55000000000000004">
      <c r="B52" s="209"/>
      <c r="C52" s="119" t="b">
        <v>0</v>
      </c>
      <c r="M52" s="37"/>
      <c r="N52" s="37"/>
      <c r="O52" s="37"/>
      <c r="P52" s="251"/>
      <c r="Q52" s="251"/>
      <c r="R52" s="251"/>
      <c r="S52" s="251"/>
      <c r="T52" s="251"/>
      <c r="U52" s="251"/>
      <c r="V52" s="252"/>
      <c r="W52" s="14" t="str">
        <f>IF(C52=TRUE,"退職証明書","")</f>
        <v/>
      </c>
      <c r="AQ52" s="67"/>
      <c r="AS52" s="111"/>
    </row>
    <row r="53" spans="2:54" ht="15" customHeight="1" x14ac:dyDescent="0.55000000000000004">
      <c r="B53" s="209"/>
      <c r="C53" s="125" t="b">
        <v>0</v>
      </c>
      <c r="D53" s="4"/>
      <c r="E53" s="4"/>
      <c r="F53" s="4"/>
      <c r="G53" s="4"/>
      <c r="H53" s="4"/>
      <c r="I53" s="4"/>
      <c r="J53" s="4"/>
      <c r="K53" s="4"/>
      <c r="L53" s="4"/>
      <c r="M53" s="4"/>
      <c r="N53" s="4"/>
      <c r="O53" s="4"/>
      <c r="P53" s="4"/>
      <c r="Q53" s="4"/>
      <c r="R53" s="4"/>
      <c r="S53" s="4"/>
      <c r="T53" s="4"/>
      <c r="U53" s="4"/>
      <c r="V53" s="5"/>
      <c r="W53" s="16"/>
      <c r="X53" s="17"/>
      <c r="Y53" s="17"/>
      <c r="Z53" s="17"/>
      <c r="AA53" s="17"/>
      <c r="AB53" s="17"/>
      <c r="AC53" s="17"/>
      <c r="AD53" s="17"/>
      <c r="AE53" s="17"/>
      <c r="AF53" s="17"/>
      <c r="AG53" s="17"/>
      <c r="AH53" s="17"/>
      <c r="AI53" s="17"/>
      <c r="AJ53" s="17"/>
      <c r="AK53" s="17"/>
      <c r="AL53" s="17"/>
      <c r="AM53" s="17"/>
      <c r="AN53" s="17"/>
      <c r="AO53" s="17"/>
      <c r="AP53" s="17"/>
      <c r="AQ53" s="85"/>
      <c r="AS53" s="38"/>
    </row>
    <row r="54" spans="2:54" ht="15" customHeight="1" x14ac:dyDescent="0.55000000000000004">
      <c r="B54" s="209"/>
      <c r="C54" s="35" t="s">
        <v>31</v>
      </c>
      <c r="D54" s="36"/>
      <c r="E54" s="36"/>
      <c r="F54" s="36"/>
      <c r="G54" s="36"/>
      <c r="H54" s="36"/>
      <c r="I54" s="36"/>
      <c r="J54" s="36"/>
      <c r="K54" s="36"/>
      <c r="L54" s="36"/>
      <c r="M54" s="36"/>
      <c r="N54" s="36"/>
      <c r="O54" s="36"/>
      <c r="P54" s="36"/>
      <c r="Q54" s="36"/>
      <c r="R54" s="36"/>
      <c r="S54" s="36"/>
      <c r="T54" s="36"/>
      <c r="U54" s="36"/>
      <c r="V54" s="36"/>
      <c r="W54" s="244" t="s">
        <v>18</v>
      </c>
      <c r="X54" s="244"/>
      <c r="Y54" s="244"/>
      <c r="Z54" s="244"/>
      <c r="AA54" s="244"/>
      <c r="AB54" s="244"/>
      <c r="AC54" s="244"/>
      <c r="AD54" s="244"/>
      <c r="AE54" s="244"/>
      <c r="AF54" s="244"/>
      <c r="AG54" s="244"/>
      <c r="AH54" s="244"/>
      <c r="AI54" s="244"/>
      <c r="AJ54" s="244"/>
      <c r="AK54" s="244"/>
      <c r="AL54" s="244"/>
      <c r="AM54" s="244"/>
      <c r="AN54" s="244"/>
      <c r="AO54" s="244"/>
      <c r="AP54" s="244"/>
      <c r="AQ54" s="245"/>
      <c r="AS54" s="38"/>
    </row>
    <row r="55" spans="2:54" ht="15" customHeight="1" x14ac:dyDescent="0.55000000000000004">
      <c r="B55" s="209"/>
      <c r="C55" s="126" t="s">
        <v>32</v>
      </c>
      <c r="D55" s="1"/>
      <c r="E55" s="1"/>
      <c r="F55" s="1"/>
      <c r="G55" s="1"/>
      <c r="H55" s="1"/>
      <c r="I55" s="1"/>
      <c r="J55" s="1"/>
      <c r="K55" s="1"/>
      <c r="L55" s="1"/>
      <c r="M55" s="1"/>
      <c r="N55" s="1"/>
      <c r="O55" s="1"/>
      <c r="P55" s="1"/>
      <c r="Q55" s="1"/>
      <c r="R55" s="1"/>
      <c r="S55" s="1"/>
      <c r="T55" s="1"/>
      <c r="U55" s="1"/>
      <c r="V55" s="2"/>
      <c r="W55" s="11"/>
      <c r="X55" s="12"/>
      <c r="Y55" s="12"/>
      <c r="Z55" s="12"/>
      <c r="AA55" s="12"/>
      <c r="AB55" s="12"/>
      <c r="AC55" s="12"/>
      <c r="AD55" s="12"/>
      <c r="AE55" s="12"/>
      <c r="AF55" s="12"/>
      <c r="AG55" s="12"/>
      <c r="AH55" s="12"/>
      <c r="AI55" s="12"/>
      <c r="AJ55" s="12"/>
      <c r="AK55" s="12"/>
      <c r="AL55" s="12"/>
      <c r="AM55" s="12"/>
      <c r="AN55" s="12"/>
      <c r="AO55" s="12"/>
      <c r="AP55" s="12"/>
      <c r="AQ55" s="66"/>
      <c r="AS55" s="38"/>
    </row>
    <row r="56" spans="2:54" ht="15" customHeight="1" x14ac:dyDescent="0.55000000000000004">
      <c r="B56" s="209"/>
      <c r="C56" s="119" t="b">
        <v>0</v>
      </c>
      <c r="M56" s="194" t="str">
        <f>IF(COUNTIF(C56:C57,"TRUE")=1,"","｝どちらかを選択してください！")</f>
        <v/>
      </c>
      <c r="N56" s="194"/>
      <c r="O56" s="194"/>
      <c r="P56" s="194"/>
      <c r="Q56" s="194"/>
      <c r="R56" s="194"/>
      <c r="S56" s="194"/>
      <c r="T56" s="194"/>
      <c r="U56" s="194"/>
      <c r="V56" s="3"/>
      <c r="W56" s="14" t="str">
        <f>IF(C56=TRUE,"確定申告書（写）、年間取引報告書（写）などこれに準ずる資料","")</f>
        <v/>
      </c>
      <c r="AQ56" s="67"/>
      <c r="AS56" s="38"/>
    </row>
    <row r="57" spans="2:54" ht="15" customHeight="1" x14ac:dyDescent="0.55000000000000004">
      <c r="B57" s="209"/>
      <c r="C57" s="119" t="b">
        <v>1</v>
      </c>
      <c r="M57" s="194"/>
      <c r="N57" s="194"/>
      <c r="O57" s="194"/>
      <c r="P57" s="194"/>
      <c r="Q57" s="194"/>
      <c r="R57" s="194"/>
      <c r="S57" s="194"/>
      <c r="T57" s="194"/>
      <c r="U57" s="194"/>
      <c r="V57" s="3"/>
      <c r="W57" s="14"/>
      <c r="AQ57" s="67"/>
      <c r="AS57" s="38"/>
    </row>
    <row r="58" spans="2:54" ht="15" customHeight="1" x14ac:dyDescent="0.55000000000000004">
      <c r="B58" s="209"/>
      <c r="C58" s="127" t="s">
        <v>33</v>
      </c>
      <c r="V58" s="3"/>
      <c r="W58" s="14"/>
      <c r="AQ58" s="67"/>
      <c r="AS58" s="38"/>
    </row>
    <row r="59" spans="2:54" ht="15" customHeight="1" x14ac:dyDescent="0.55000000000000004">
      <c r="B59" s="209"/>
      <c r="C59" s="119" t="b">
        <v>0</v>
      </c>
      <c r="M59" s="194" t="str">
        <f>IF(COUNTIF(C59:C60,"TRUE")=1,"","｝どちらかを選択してください！")</f>
        <v/>
      </c>
      <c r="N59" s="194"/>
      <c r="O59" s="194"/>
      <c r="P59" s="194"/>
      <c r="Q59" s="194"/>
      <c r="R59" s="194"/>
      <c r="S59" s="194"/>
      <c r="T59" s="194"/>
      <c r="U59" s="194"/>
      <c r="V59" s="3"/>
      <c r="W59" s="14" t="str">
        <f>IF(C59=TRUE,"直近の年金振込通知書や年金改定通知書、または振込額が記載された通帳（写）","")</f>
        <v/>
      </c>
      <c r="AQ59" s="67"/>
      <c r="AS59" s="38"/>
    </row>
    <row r="60" spans="2:54" ht="15" customHeight="1" x14ac:dyDescent="0.55000000000000004">
      <c r="B60" s="209"/>
      <c r="C60" s="119" t="b">
        <v>1</v>
      </c>
      <c r="M60" s="194"/>
      <c r="N60" s="194"/>
      <c r="O60" s="194"/>
      <c r="P60" s="194"/>
      <c r="Q60" s="194"/>
      <c r="R60" s="194"/>
      <c r="S60" s="194"/>
      <c r="T60" s="194"/>
      <c r="U60" s="194"/>
      <c r="V60" s="3"/>
      <c r="W60" s="14"/>
      <c r="AQ60" s="67"/>
      <c r="AS60" s="38"/>
    </row>
    <row r="61" spans="2:54" ht="15" customHeight="1" x14ac:dyDescent="0.55000000000000004">
      <c r="B61" s="209"/>
      <c r="C61" s="127" t="s">
        <v>34</v>
      </c>
      <c r="P61" s="192" t="str">
        <f>IF(COUNTIF(C62:C63,"TRUE")+COUNTIF(I62,"TRUE")&lt;&gt;1,"↓どれか1つ選択してください！","")</f>
        <v/>
      </c>
      <c r="Q61" s="192"/>
      <c r="R61" s="192"/>
      <c r="S61" s="192"/>
      <c r="T61" s="192"/>
      <c r="U61" s="192"/>
      <c r="V61" s="193"/>
      <c r="W61" s="14"/>
      <c r="AQ61" s="67"/>
      <c r="AS61" s="38"/>
    </row>
    <row r="62" spans="2:54" ht="15" customHeight="1" x14ac:dyDescent="0.55000000000000004">
      <c r="B62" s="209"/>
      <c r="C62" s="119" t="b">
        <v>0</v>
      </c>
      <c r="I62" s="129" t="b">
        <v>0</v>
      </c>
      <c r="M62" s="134"/>
      <c r="N62" s="134"/>
      <c r="O62" s="134"/>
      <c r="P62" s="134"/>
      <c r="Q62" s="134"/>
      <c r="R62" s="134"/>
      <c r="S62" s="134"/>
      <c r="T62" s="134"/>
      <c r="U62" s="134"/>
      <c r="V62" s="3"/>
      <c r="W62" s="14" t="str">
        <f>IF(C62=TRUE,"給付記録の回答書","")</f>
        <v/>
      </c>
      <c r="AQ62" s="67"/>
      <c r="AS62" s="38"/>
    </row>
    <row r="63" spans="2:54" ht="15" customHeight="1" thickBot="1" x14ac:dyDescent="0.6">
      <c r="B63" s="210"/>
      <c r="C63" s="128" t="b">
        <v>1</v>
      </c>
      <c r="D63" s="92"/>
      <c r="E63" s="92"/>
      <c r="F63" s="92"/>
      <c r="G63" s="92"/>
      <c r="H63" s="92"/>
      <c r="I63" s="92"/>
      <c r="J63" s="92"/>
      <c r="K63" s="92"/>
      <c r="L63" s="92"/>
      <c r="M63" s="163"/>
      <c r="N63" s="163"/>
      <c r="O63" s="163"/>
      <c r="P63" s="163"/>
      <c r="Q63" s="163"/>
      <c r="R63" s="163"/>
      <c r="S63" s="163"/>
      <c r="T63" s="163"/>
      <c r="U63" s="163"/>
      <c r="V63" s="93"/>
      <c r="W63" s="94"/>
      <c r="X63" s="77"/>
      <c r="Y63" s="77"/>
      <c r="Z63" s="77"/>
      <c r="AA63" s="77"/>
      <c r="AB63" s="77"/>
      <c r="AC63" s="77"/>
      <c r="AD63" s="77"/>
      <c r="AE63" s="77"/>
      <c r="AF63" s="77"/>
      <c r="AG63" s="77"/>
      <c r="AH63" s="77"/>
      <c r="AI63" s="77"/>
      <c r="AJ63" s="77"/>
      <c r="AK63" s="77"/>
      <c r="AL63" s="77"/>
      <c r="AM63" s="77"/>
      <c r="AN63" s="77"/>
      <c r="AO63" s="77"/>
      <c r="AP63" s="77"/>
      <c r="AQ63" s="78"/>
      <c r="AS63" s="38"/>
    </row>
    <row r="64" spans="2:54" s="22" customFormat="1" ht="15" customHeight="1" thickBot="1" x14ac:dyDescent="0.6">
      <c r="W64" s="10"/>
      <c r="X64" s="10"/>
      <c r="Y64" s="10"/>
      <c r="Z64" s="10"/>
      <c r="AA64" s="10"/>
      <c r="AB64" s="10"/>
      <c r="AC64" s="10"/>
      <c r="AD64" s="10"/>
      <c r="AE64" s="10"/>
      <c r="AF64" s="10"/>
      <c r="AG64" s="10"/>
      <c r="AH64" s="10"/>
      <c r="AI64" s="10"/>
      <c r="AJ64" s="10"/>
      <c r="AK64" s="303" t="s">
        <v>35</v>
      </c>
      <c r="AL64" s="304"/>
      <c r="AM64" s="304"/>
      <c r="AN64" s="304"/>
      <c r="AO64" s="304"/>
      <c r="AP64" s="305"/>
      <c r="AQ64" s="10"/>
      <c r="AR64" s="10"/>
      <c r="AS64" s="38"/>
      <c r="AT64" s="107"/>
      <c r="AU64" s="107"/>
      <c r="AV64" s="107"/>
      <c r="AW64" s="107"/>
      <c r="AX64" s="107"/>
      <c r="AY64" s="107"/>
      <c r="AZ64" s="107"/>
      <c r="BA64" s="107"/>
      <c r="BB64" s="107"/>
    </row>
    <row r="65" spans="2:54" s="22" customFormat="1" ht="16.5" customHeight="1" x14ac:dyDescent="0.55000000000000004">
      <c r="B65" s="212" t="s">
        <v>36</v>
      </c>
      <c r="C65" s="153" t="s">
        <v>37</v>
      </c>
      <c r="D65" s="73"/>
      <c r="E65" s="73"/>
      <c r="F65" s="73"/>
      <c r="G65" s="73"/>
      <c r="H65" s="73"/>
      <c r="I65" s="73"/>
      <c r="J65" s="73"/>
      <c r="K65" s="73"/>
      <c r="L65" s="73"/>
      <c r="M65" s="73"/>
      <c r="N65" s="73"/>
      <c r="O65" s="73"/>
      <c r="P65" s="73"/>
      <c r="Q65" s="73"/>
      <c r="R65" s="73"/>
      <c r="S65" s="73"/>
      <c r="T65" s="73"/>
      <c r="U65" s="73"/>
      <c r="V65" s="73"/>
      <c r="W65" s="233" t="str">
        <f>IF(COUNTIF(C66:C71,"=true")=1,"","配偶者の有無を選択してください！")</f>
        <v/>
      </c>
      <c r="X65" s="233"/>
      <c r="Y65" s="233"/>
      <c r="Z65" s="233"/>
      <c r="AA65" s="233"/>
      <c r="AB65" s="233"/>
      <c r="AC65" s="233"/>
      <c r="AD65" s="233"/>
      <c r="AE65" s="233"/>
      <c r="AF65" s="233"/>
      <c r="AG65" s="74"/>
      <c r="AH65" s="74"/>
      <c r="AI65" s="74"/>
      <c r="AJ65" s="74"/>
      <c r="AK65" s="74"/>
      <c r="AL65" s="74"/>
      <c r="AM65" s="74"/>
      <c r="AN65" s="74"/>
      <c r="AO65" s="74"/>
      <c r="AP65" s="74"/>
      <c r="AQ65" s="75"/>
      <c r="AR65" s="10"/>
      <c r="AS65" s="38"/>
      <c r="AT65" s="107"/>
      <c r="AU65" s="107"/>
      <c r="AV65" s="107"/>
      <c r="AW65" s="107"/>
      <c r="AX65" s="107"/>
      <c r="AY65" s="107"/>
      <c r="AZ65" s="107"/>
      <c r="BA65" s="107"/>
      <c r="BB65" s="107"/>
    </row>
    <row r="66" spans="2:54" s="22" customFormat="1" ht="16.5" customHeight="1" x14ac:dyDescent="0.55000000000000004">
      <c r="B66" s="213"/>
      <c r="C66" s="154" t="b">
        <v>1</v>
      </c>
      <c r="D66" s="24"/>
      <c r="E66" s="24"/>
      <c r="F66" s="24"/>
      <c r="G66" s="24"/>
      <c r="H66" s="24"/>
      <c r="I66" s="24"/>
      <c r="J66" s="24"/>
      <c r="K66" s="24"/>
      <c r="L66" s="24"/>
      <c r="M66" s="24"/>
      <c r="N66" s="24"/>
      <c r="O66" s="24"/>
      <c r="P66" s="24"/>
      <c r="Q66" s="133" t="str">
        <f>IF(AND(C66=TRUE,COUNTIF(D67:D70,"=true")&lt;&gt;1),"配偶者の健康保険の状況を選択してください！","")</f>
        <v/>
      </c>
      <c r="R66" s="24"/>
      <c r="S66" s="24"/>
      <c r="T66" s="24"/>
      <c r="U66" s="24"/>
      <c r="V66" s="24"/>
      <c r="W66" s="12"/>
      <c r="X66" s="12"/>
      <c r="Y66" s="12"/>
      <c r="Z66" s="12"/>
      <c r="AA66" s="12"/>
      <c r="AB66" s="12"/>
      <c r="AC66" s="12"/>
      <c r="AD66" s="12"/>
      <c r="AE66" s="12"/>
      <c r="AF66" s="12"/>
      <c r="AG66" s="12"/>
      <c r="AH66" s="12"/>
      <c r="AI66" s="12"/>
      <c r="AJ66" s="12"/>
      <c r="AK66" s="12"/>
      <c r="AL66" s="12"/>
      <c r="AM66" s="12"/>
      <c r="AN66" s="12"/>
      <c r="AO66" s="12"/>
      <c r="AP66" s="12"/>
      <c r="AQ66" s="66"/>
      <c r="AR66" s="10"/>
      <c r="AS66" s="38"/>
      <c r="AT66" s="107"/>
      <c r="AU66" s="107"/>
      <c r="AV66" s="107"/>
      <c r="AW66" s="107"/>
      <c r="AX66" s="107"/>
      <c r="AY66" s="107"/>
      <c r="AZ66" s="107"/>
      <c r="BA66" s="107"/>
      <c r="BB66" s="107"/>
    </row>
    <row r="67" spans="2:54" s="22" customFormat="1" ht="16.5" customHeight="1" x14ac:dyDescent="0.55000000000000004">
      <c r="B67" s="213"/>
      <c r="C67" s="155"/>
      <c r="D67" s="130" t="b">
        <v>0</v>
      </c>
      <c r="S67" s="37"/>
      <c r="T67" s="37"/>
      <c r="U67" s="37"/>
      <c r="V67" s="37"/>
      <c r="W67" s="37"/>
      <c r="X67" s="37"/>
      <c r="Y67" s="37"/>
      <c r="Z67" s="37"/>
      <c r="AA67" s="134"/>
      <c r="AB67" s="134"/>
      <c r="AC67" s="134"/>
      <c r="AD67" s="134"/>
      <c r="AE67" s="134"/>
      <c r="AF67" s="134"/>
      <c r="AG67" s="134"/>
      <c r="AH67" s="134"/>
      <c r="AI67" s="134"/>
      <c r="AJ67" s="134"/>
      <c r="AK67" s="134"/>
      <c r="AL67" s="134"/>
      <c r="AM67" s="134"/>
      <c r="AN67" s="134"/>
      <c r="AO67" s="10"/>
      <c r="AP67" s="10"/>
      <c r="AQ67" s="67"/>
      <c r="AR67" s="10"/>
      <c r="AS67" s="38"/>
      <c r="AT67" s="107"/>
      <c r="AU67" s="107"/>
      <c r="AV67" s="107"/>
      <c r="AW67" s="107"/>
      <c r="AX67" s="107"/>
      <c r="AY67" s="107"/>
      <c r="AZ67" s="107"/>
      <c r="BA67" s="107"/>
      <c r="BB67" s="107"/>
    </row>
    <row r="68" spans="2:54" s="22" customFormat="1" ht="16.5" customHeight="1" x14ac:dyDescent="0.55000000000000004">
      <c r="B68" s="213"/>
      <c r="C68" s="155"/>
      <c r="D68" s="130" t="b">
        <v>0</v>
      </c>
      <c r="K68" s="10" t="s">
        <v>38</v>
      </c>
      <c r="Q68" s="247"/>
      <c r="R68" s="247"/>
      <c r="S68" s="26" t="s">
        <v>24</v>
      </c>
      <c r="T68" s="247"/>
      <c r="U68" s="247"/>
      <c r="V68" s="247"/>
      <c r="W68" s="247"/>
      <c r="X68" s="247"/>
      <c r="Y68" s="25" t="s">
        <v>28</v>
      </c>
      <c r="Z68" s="37"/>
      <c r="AA68" s="134"/>
      <c r="AB68" s="134"/>
      <c r="AC68" s="134"/>
      <c r="AD68" s="134"/>
      <c r="AE68" s="134"/>
      <c r="AF68" s="134"/>
      <c r="AG68" s="134"/>
      <c r="AH68" s="134"/>
      <c r="AI68" s="134"/>
      <c r="AJ68" s="134"/>
      <c r="AK68" s="134"/>
      <c r="AL68" s="134"/>
      <c r="AM68" s="134"/>
      <c r="AN68" s="134"/>
      <c r="AO68" s="10"/>
      <c r="AP68" s="10"/>
      <c r="AQ68" s="67"/>
      <c r="AR68" s="10"/>
      <c r="AS68" s="38"/>
      <c r="AT68" s="107"/>
      <c r="AU68" s="107"/>
      <c r="AV68" s="107"/>
      <c r="AW68" s="107"/>
      <c r="AX68" s="107"/>
      <c r="AY68" s="107"/>
      <c r="AZ68" s="107"/>
      <c r="BA68" s="107"/>
      <c r="BB68" s="107"/>
    </row>
    <row r="69" spans="2:54" s="22" customFormat="1" ht="16.5" customHeight="1" x14ac:dyDescent="0.55000000000000004">
      <c r="B69" s="213"/>
      <c r="C69" s="155"/>
      <c r="D69" s="130" t="b">
        <v>0</v>
      </c>
      <c r="O69" s="194" t="str">
        <f>IF(AND(D68=TRUE,OR(Q68="",T68="")),"配偶者の記号・番号を記入してください！","")</f>
        <v/>
      </c>
      <c r="P69" s="194"/>
      <c r="Q69" s="194"/>
      <c r="R69" s="194"/>
      <c r="S69" s="194"/>
      <c r="T69" s="194"/>
      <c r="U69" s="194"/>
      <c r="V69" s="194"/>
      <c r="W69" s="194"/>
      <c r="X69" s="194"/>
      <c r="Y69" s="194"/>
      <c r="Z69" s="194"/>
      <c r="AA69" s="134"/>
      <c r="AB69" s="134"/>
      <c r="AC69" s="134"/>
      <c r="AD69" s="134"/>
      <c r="AE69" s="134"/>
      <c r="AF69" s="134"/>
      <c r="AG69" s="134"/>
      <c r="AH69" s="134"/>
      <c r="AI69" s="134"/>
      <c r="AJ69" s="134"/>
      <c r="AK69" s="134"/>
      <c r="AL69" s="134"/>
      <c r="AM69" s="134"/>
      <c r="AN69" s="134"/>
      <c r="AO69" s="10"/>
      <c r="AP69" s="10"/>
      <c r="AQ69" s="67"/>
      <c r="AR69" s="10"/>
      <c r="AS69" s="38"/>
      <c r="AT69" s="107"/>
      <c r="AU69" s="107"/>
      <c r="AV69" s="107"/>
      <c r="AW69" s="107"/>
      <c r="AX69" s="107"/>
      <c r="AY69" s="107"/>
      <c r="AZ69" s="107"/>
      <c r="BA69" s="107"/>
      <c r="BB69" s="107"/>
    </row>
    <row r="70" spans="2:54" s="22" customFormat="1" ht="16.5" customHeight="1" x14ac:dyDescent="0.55000000000000004">
      <c r="B70" s="213"/>
      <c r="C70" s="155"/>
      <c r="D70" s="130" t="b">
        <v>1</v>
      </c>
      <c r="S70" s="37"/>
      <c r="T70" s="37"/>
      <c r="U70" s="37"/>
      <c r="V70" s="37"/>
      <c r="W70" s="37"/>
      <c r="X70" s="37"/>
      <c r="Y70" s="37"/>
      <c r="Z70" s="37"/>
      <c r="AA70" s="134"/>
      <c r="AB70" s="134"/>
      <c r="AC70" s="134"/>
      <c r="AD70" s="134"/>
      <c r="AE70" s="134"/>
      <c r="AF70" s="134"/>
      <c r="AG70" s="134"/>
      <c r="AH70" s="134"/>
      <c r="AI70" s="134"/>
      <c r="AJ70" s="134"/>
      <c r="AK70" s="134"/>
      <c r="AL70" s="134"/>
      <c r="AM70" s="134"/>
      <c r="AN70" s="134"/>
      <c r="AO70" s="10"/>
      <c r="AP70" s="10"/>
      <c r="AQ70" s="67"/>
      <c r="AR70" s="10"/>
      <c r="AS70" s="38"/>
      <c r="AT70" s="107"/>
      <c r="AU70" s="107"/>
      <c r="AV70" s="107"/>
      <c r="AW70" s="107"/>
      <c r="AX70" s="107"/>
      <c r="AY70" s="107"/>
      <c r="AZ70" s="107"/>
      <c r="BA70" s="107"/>
      <c r="BB70" s="107"/>
    </row>
    <row r="71" spans="2:54" s="22" customFormat="1" ht="16.5" customHeight="1" x14ac:dyDescent="0.55000000000000004">
      <c r="B71" s="213"/>
      <c r="C71" s="155" t="b">
        <v>0</v>
      </c>
      <c r="D71" s="23"/>
      <c r="W71" s="10"/>
      <c r="X71" s="10"/>
      <c r="Y71" s="10"/>
      <c r="Z71" s="10"/>
      <c r="AA71" s="10"/>
      <c r="AB71" s="10"/>
      <c r="AC71" s="10"/>
      <c r="AD71" s="10"/>
      <c r="AE71" s="10"/>
      <c r="AF71" s="10"/>
      <c r="AG71" s="10"/>
      <c r="AH71" s="10"/>
      <c r="AI71" s="10"/>
      <c r="AJ71" s="10"/>
      <c r="AK71" s="10"/>
      <c r="AL71" s="10"/>
      <c r="AM71" s="10"/>
      <c r="AN71" s="10"/>
      <c r="AO71" s="10"/>
      <c r="AP71" s="10"/>
      <c r="AQ71" s="67"/>
      <c r="AR71" s="10"/>
      <c r="AS71" s="38"/>
      <c r="AT71" s="107"/>
      <c r="AU71" s="107"/>
      <c r="AV71" s="107"/>
      <c r="AW71" s="107"/>
      <c r="AX71" s="107"/>
      <c r="AY71" s="107"/>
      <c r="AZ71" s="107"/>
      <c r="BA71" s="107"/>
      <c r="BB71" s="107"/>
    </row>
    <row r="72" spans="2:54" s="22" customFormat="1" ht="16.5" customHeight="1" x14ac:dyDescent="0.55000000000000004">
      <c r="B72" s="213"/>
      <c r="C72" s="155"/>
      <c r="D72" s="130" t="b">
        <v>0</v>
      </c>
      <c r="R72" s="10"/>
      <c r="S72" s="194"/>
      <c r="T72" s="194"/>
      <c r="U72" s="194"/>
      <c r="V72" s="194"/>
      <c r="W72" s="194"/>
      <c r="X72" s="194"/>
      <c r="Y72" s="194"/>
      <c r="Z72" s="194"/>
      <c r="AA72" s="194"/>
      <c r="AB72" s="194"/>
      <c r="AC72" s="194"/>
      <c r="AD72" s="194"/>
      <c r="AE72" s="194"/>
      <c r="AF72" s="194"/>
      <c r="AG72" s="10"/>
      <c r="AH72" s="10"/>
      <c r="AI72" s="10"/>
      <c r="AJ72" s="10"/>
      <c r="AK72" s="10"/>
      <c r="AL72" s="10"/>
      <c r="AM72" s="10"/>
      <c r="AN72" s="10"/>
      <c r="AO72" s="10"/>
      <c r="AP72" s="10"/>
      <c r="AQ72" s="67"/>
      <c r="AR72" s="10"/>
      <c r="AS72" s="38"/>
      <c r="AT72" s="107"/>
      <c r="AU72" s="107"/>
      <c r="AV72" s="107"/>
      <c r="AW72" s="107"/>
      <c r="AX72" s="107"/>
      <c r="AY72" s="107"/>
      <c r="AZ72" s="107"/>
      <c r="BA72" s="107"/>
      <c r="BB72" s="107"/>
    </row>
    <row r="73" spans="2:54" s="22" customFormat="1" ht="16.5" x14ac:dyDescent="0.55000000000000004">
      <c r="B73" s="213"/>
      <c r="C73" s="156"/>
      <c r="D73" s="130" t="b">
        <v>0</v>
      </c>
      <c r="E73" s="140" t="s">
        <v>39</v>
      </c>
      <c r="F73" s="140"/>
      <c r="G73" s="140"/>
      <c r="H73" s="140"/>
      <c r="I73" s="230"/>
      <c r="J73" s="230"/>
      <c r="K73" s="230"/>
      <c r="L73" s="230"/>
      <c r="M73" s="230"/>
      <c r="N73" s="10" t="s">
        <v>40</v>
      </c>
      <c r="O73" s="140" t="s">
        <v>41</v>
      </c>
      <c r="P73" s="140"/>
      <c r="Q73" s="140"/>
      <c r="R73" s="140"/>
      <c r="S73" s="231"/>
      <c r="T73" s="231"/>
      <c r="U73" s="231"/>
      <c r="V73" s="231"/>
      <c r="W73" s="231"/>
      <c r="X73" s="231"/>
      <c r="Y73" s="231"/>
      <c r="Z73" s="231"/>
      <c r="AA73" s="232" t="s">
        <v>42</v>
      </c>
      <c r="AB73" s="232"/>
      <c r="AC73" s="232"/>
      <c r="AD73" s="232"/>
      <c r="AE73" s="231"/>
      <c r="AF73" s="231"/>
      <c r="AG73" s="231"/>
      <c r="AP73" s="10"/>
      <c r="AQ73" s="67"/>
      <c r="AR73" s="10"/>
      <c r="AS73" s="38"/>
      <c r="AT73" s="107"/>
      <c r="AU73" s="107"/>
      <c r="AV73" s="107"/>
      <c r="AW73" s="107"/>
      <c r="AX73" s="107"/>
      <c r="AY73" s="107"/>
      <c r="AZ73" s="107"/>
      <c r="BA73" s="107"/>
      <c r="BB73" s="107"/>
    </row>
    <row r="74" spans="2:54" s="22" customFormat="1" ht="16.5" customHeight="1" thickBot="1" x14ac:dyDescent="0.6">
      <c r="B74" s="213"/>
      <c r="C74" s="123"/>
      <c r="D74" s="130" t="b">
        <v>0</v>
      </c>
      <c r="E74" s="76"/>
      <c r="F74" s="76"/>
      <c r="G74" s="76"/>
      <c r="H74" s="76"/>
      <c r="I74" s="76"/>
      <c r="J74" s="76"/>
      <c r="K74" s="76"/>
      <c r="L74" s="76"/>
      <c r="M74" s="76"/>
      <c r="N74" s="76"/>
      <c r="O74" s="76"/>
      <c r="P74" s="76"/>
      <c r="Q74" s="76"/>
      <c r="R74" s="76"/>
      <c r="S74" s="195" t="str">
        <f>IF(D72=TRUE,IF(OR(I73="",S73="",AE73=""),"金額・援助者・続柄全て記入してください！",""),
"")</f>
        <v/>
      </c>
      <c r="T74" s="195"/>
      <c r="U74" s="195"/>
      <c r="V74" s="195"/>
      <c r="W74" s="195"/>
      <c r="X74" s="195"/>
      <c r="Y74" s="195"/>
      <c r="Z74" s="195"/>
      <c r="AA74" s="195"/>
      <c r="AB74" s="195"/>
      <c r="AC74" s="195"/>
      <c r="AD74" s="195"/>
      <c r="AE74" s="195"/>
      <c r="AF74" s="195"/>
      <c r="AG74" s="77"/>
      <c r="AH74" s="77"/>
      <c r="AI74" s="77"/>
      <c r="AJ74" s="77"/>
      <c r="AK74" s="77"/>
      <c r="AL74" s="77"/>
      <c r="AM74" s="77"/>
      <c r="AN74" s="77"/>
      <c r="AO74" s="77"/>
      <c r="AP74" s="77"/>
      <c r="AQ74" s="78"/>
      <c r="AR74" s="10"/>
      <c r="AS74" s="38"/>
      <c r="AT74" s="107"/>
      <c r="AU74" s="107"/>
      <c r="AV74" s="107"/>
      <c r="AW74" s="107"/>
      <c r="AX74" s="107"/>
      <c r="AY74" s="107"/>
      <c r="AZ74" s="107"/>
      <c r="BA74" s="107"/>
      <c r="BB74" s="107"/>
    </row>
    <row r="75" spans="2:54" s="22" customFormat="1" ht="16.5" customHeight="1" x14ac:dyDescent="0.55000000000000004">
      <c r="B75" s="213"/>
      <c r="C75" s="79" t="s">
        <v>89</v>
      </c>
      <c r="D75" s="60"/>
      <c r="E75" s="60"/>
      <c r="F75" s="60"/>
      <c r="G75" s="60"/>
      <c r="H75" s="60"/>
      <c r="I75" s="60"/>
      <c r="J75" s="60"/>
      <c r="K75" s="60"/>
      <c r="L75" s="60"/>
      <c r="M75" s="60"/>
      <c r="N75" s="60"/>
      <c r="O75" s="137"/>
      <c r="P75" s="141"/>
      <c r="Q75" s="141"/>
      <c r="R75" s="137"/>
      <c r="S75" s="137"/>
      <c r="T75" s="137"/>
      <c r="U75" s="137"/>
      <c r="V75" s="142"/>
      <c r="W75" s="142"/>
      <c r="X75" s="137"/>
      <c r="Y75" s="139"/>
      <c r="Z75" s="139"/>
      <c r="AA75" s="139"/>
      <c r="AB75" s="139"/>
      <c r="AC75" s="61"/>
      <c r="AD75" s="61"/>
      <c r="AE75" s="139"/>
      <c r="AF75" s="40"/>
      <c r="AG75" s="40"/>
      <c r="AH75" s="40"/>
      <c r="AI75" s="40"/>
      <c r="AJ75" s="40"/>
      <c r="AK75" s="40"/>
      <c r="AL75" s="40"/>
      <c r="AM75" s="40"/>
      <c r="AN75" s="40"/>
      <c r="AO75" s="40"/>
      <c r="AP75" s="40"/>
      <c r="AQ75" s="40"/>
      <c r="AR75" s="148"/>
      <c r="AS75" s="38"/>
      <c r="AT75" s="107"/>
      <c r="AU75" s="107"/>
      <c r="AV75" s="107"/>
      <c r="AW75" s="107"/>
      <c r="AX75" s="107"/>
      <c r="AY75" s="107"/>
      <c r="AZ75" s="107"/>
      <c r="BA75" s="107"/>
      <c r="BB75" s="107"/>
    </row>
    <row r="76" spans="2:54" s="22" customFormat="1" ht="16.5" customHeight="1" x14ac:dyDescent="0.55000000000000004">
      <c r="B76" s="213"/>
      <c r="C76" s="157" t="s">
        <v>84</v>
      </c>
      <c r="D76" s="39"/>
      <c r="E76" s="40"/>
      <c r="F76" s="40"/>
      <c r="G76" s="40"/>
      <c r="H76" s="40"/>
      <c r="I76" s="40"/>
      <c r="J76" s="40"/>
      <c r="K76" s="40"/>
      <c r="L76" s="40"/>
      <c r="M76" s="40"/>
      <c r="N76" s="40"/>
      <c r="O76" s="40"/>
      <c r="P76" s="40"/>
      <c r="Q76" s="40"/>
      <c r="R76" s="143"/>
      <c r="S76" s="143"/>
      <c r="T76" s="143"/>
      <c r="U76" s="143"/>
      <c r="V76" s="143"/>
      <c r="W76" s="136"/>
      <c r="X76" s="136"/>
      <c r="Y76" s="136"/>
      <c r="Z76" s="136"/>
      <c r="AA76" s="136"/>
      <c r="AB76" s="136"/>
      <c r="AC76" s="38"/>
      <c r="AD76" s="38"/>
      <c r="AE76" s="138"/>
      <c r="AF76" s="40"/>
      <c r="AG76" s="40"/>
      <c r="AH76" s="40"/>
      <c r="AI76" s="40"/>
      <c r="AJ76" s="40"/>
      <c r="AK76" s="40"/>
      <c r="AL76" s="40"/>
      <c r="AM76" s="40"/>
      <c r="AN76" s="40"/>
      <c r="AO76" s="40"/>
      <c r="AP76" s="40"/>
      <c r="AQ76" s="40"/>
      <c r="AR76" s="148"/>
      <c r="AS76" s="38"/>
      <c r="AT76" s="107"/>
      <c r="AU76" s="107"/>
      <c r="AV76" s="107"/>
      <c r="AW76" s="107"/>
      <c r="AX76" s="107"/>
      <c r="AY76" s="107"/>
      <c r="AZ76" s="107"/>
      <c r="BA76" s="107"/>
      <c r="BB76" s="107"/>
    </row>
    <row r="77" spans="2:54" s="22" customFormat="1" ht="16.5" customHeight="1" x14ac:dyDescent="0.55000000000000004">
      <c r="B77" s="213"/>
      <c r="C77" s="157" t="s">
        <v>85</v>
      </c>
      <c r="D77" s="39"/>
      <c r="E77" s="40"/>
      <c r="F77" s="40"/>
      <c r="G77" s="40"/>
      <c r="H77" s="40"/>
      <c r="I77" s="40"/>
      <c r="J77" s="40"/>
      <c r="K77" s="40"/>
      <c r="L77" s="40"/>
      <c r="M77" s="40"/>
      <c r="N77" s="40"/>
      <c r="O77" s="40"/>
      <c r="P77" s="40"/>
      <c r="Q77" s="40"/>
      <c r="R77" s="40"/>
      <c r="S77" s="40"/>
      <c r="T77" s="40"/>
      <c r="U77" s="40"/>
      <c r="V77" s="40"/>
      <c r="W77" s="38"/>
      <c r="X77" s="38"/>
      <c r="Y77" s="38"/>
      <c r="Z77" s="38"/>
      <c r="AA77" s="38"/>
      <c r="AB77" s="38"/>
      <c r="AC77" s="38"/>
      <c r="AD77" s="38"/>
      <c r="AE77" s="38"/>
      <c r="AF77" s="144"/>
      <c r="AG77" s="144"/>
      <c r="AH77" s="293" t="s">
        <v>86</v>
      </c>
      <c r="AI77" s="293"/>
      <c r="AJ77" s="293"/>
      <c r="AK77" s="293"/>
      <c r="AL77" s="293"/>
      <c r="AM77" s="290" t="str">
        <f>IF(C71=TRUE,"不要",IF(C66=TRUE,IF(D67=TRUE,"不要","必要"),""))</f>
        <v>必要</v>
      </c>
      <c r="AN77" s="291"/>
      <c r="AO77" s="292"/>
      <c r="AP77" s="144" t="s">
        <v>83</v>
      </c>
      <c r="AQ77" s="151"/>
      <c r="AR77" s="10"/>
      <c r="AS77" s="38"/>
      <c r="AT77" s="107"/>
      <c r="AU77" s="107"/>
      <c r="AV77" s="107"/>
      <c r="AW77" s="107"/>
      <c r="AX77" s="107"/>
      <c r="AY77" s="107"/>
      <c r="AZ77" s="107"/>
      <c r="BA77" s="107"/>
      <c r="BB77" s="107"/>
    </row>
    <row r="78" spans="2:54" s="22" customFormat="1" ht="4" customHeight="1" x14ac:dyDescent="0.55000000000000004">
      <c r="B78" s="213"/>
      <c r="C78" s="157"/>
      <c r="D78" s="39"/>
      <c r="E78" s="40"/>
      <c r="F78" s="40"/>
      <c r="G78" s="40"/>
      <c r="H78" s="40"/>
      <c r="I78" s="40"/>
      <c r="J78" s="40"/>
      <c r="K78" s="40"/>
      <c r="L78" s="40"/>
      <c r="M78" s="40"/>
      <c r="N78" s="40"/>
      <c r="O78" s="40"/>
      <c r="P78" s="40"/>
      <c r="Q78" s="40"/>
      <c r="R78" s="40"/>
      <c r="S78" s="40"/>
      <c r="T78" s="40"/>
      <c r="U78" s="40"/>
      <c r="V78" s="40"/>
      <c r="W78" s="38"/>
      <c r="X78" s="38"/>
      <c r="Y78" s="38"/>
      <c r="Z78" s="38"/>
      <c r="AA78" s="38"/>
      <c r="AB78" s="38"/>
      <c r="AC78" s="38"/>
      <c r="AD78" s="38"/>
      <c r="AE78" s="38"/>
      <c r="AF78" s="144"/>
      <c r="AG78" s="144"/>
      <c r="AH78" s="146"/>
      <c r="AI78" s="146"/>
      <c r="AJ78" s="146"/>
      <c r="AK78" s="146"/>
      <c r="AL78" s="146"/>
      <c r="AM78" s="145"/>
      <c r="AN78" s="145"/>
      <c r="AO78" s="145"/>
      <c r="AP78" s="146"/>
      <c r="AQ78" s="147"/>
      <c r="AR78" s="10"/>
      <c r="AS78" s="38"/>
      <c r="AT78" s="107"/>
      <c r="AU78" s="107"/>
      <c r="AV78" s="107"/>
      <c r="AW78" s="107"/>
      <c r="AX78" s="107"/>
      <c r="AY78" s="107"/>
      <c r="AZ78" s="107"/>
      <c r="BA78" s="107"/>
      <c r="BB78" s="107"/>
    </row>
    <row r="79" spans="2:54" s="22" customFormat="1" ht="16.5" customHeight="1" x14ac:dyDescent="0.55000000000000004">
      <c r="B79" s="213"/>
      <c r="C79" s="43" t="s">
        <v>43</v>
      </c>
      <c r="D79" s="43"/>
      <c r="E79" s="43"/>
      <c r="F79" s="43"/>
      <c r="G79" s="43"/>
      <c r="H79" s="43"/>
      <c r="I79" s="43"/>
      <c r="J79" s="43"/>
      <c r="K79" s="43"/>
      <c r="L79" s="43"/>
      <c r="M79" s="43"/>
      <c r="N79" s="43"/>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64"/>
      <c r="AR79" s="10"/>
      <c r="AS79" s="38"/>
      <c r="AT79" s="107"/>
      <c r="AU79" s="107"/>
      <c r="AV79" s="107"/>
      <c r="AW79" s="107"/>
      <c r="AX79" s="107"/>
      <c r="AY79" s="107"/>
      <c r="AZ79" s="107"/>
      <c r="BA79" s="107"/>
      <c r="BB79" s="107"/>
    </row>
    <row r="80" spans="2:54" s="22" customFormat="1" ht="16.5" customHeight="1" x14ac:dyDescent="0.55000000000000004">
      <c r="B80" s="213"/>
      <c r="C80" s="286" t="s">
        <v>44</v>
      </c>
      <c r="D80" s="286"/>
      <c r="E80" s="286"/>
      <c r="F80" s="286"/>
      <c r="G80" s="286"/>
      <c r="H80" s="286"/>
      <c r="I80" s="286"/>
      <c r="J80" s="286"/>
      <c r="K80" s="286"/>
      <c r="L80" s="286"/>
      <c r="M80" s="286"/>
      <c r="N80" s="286"/>
      <c r="O80" s="286"/>
      <c r="P80" s="286"/>
      <c r="Q80" s="286"/>
      <c r="R80" s="286"/>
      <c r="S80" s="286"/>
      <c r="T80" s="286"/>
      <c r="U80" s="286"/>
      <c r="V80" s="286"/>
      <c r="W80" s="287"/>
      <c r="X80" s="237" t="s">
        <v>45</v>
      </c>
      <c r="Y80" s="237"/>
      <c r="Z80" s="237"/>
      <c r="AA80" s="237"/>
      <c r="AB80" s="237"/>
      <c r="AC80" s="237"/>
      <c r="AD80" s="237"/>
      <c r="AE80" s="237" t="s">
        <v>46</v>
      </c>
      <c r="AF80" s="237"/>
      <c r="AG80" s="237"/>
      <c r="AH80" s="237"/>
      <c r="AI80" s="237"/>
      <c r="AJ80" s="237"/>
      <c r="AK80" s="237"/>
      <c r="AL80" s="237"/>
      <c r="AM80" s="237"/>
      <c r="AN80" s="237"/>
      <c r="AO80" s="237"/>
      <c r="AP80" s="237"/>
      <c r="AQ80" s="297"/>
      <c r="AR80" s="10"/>
      <c r="AS80" s="38"/>
      <c r="AT80" s="107"/>
      <c r="AU80" s="107"/>
      <c r="AV80" s="107"/>
      <c r="AW80" s="107"/>
      <c r="AX80" s="107"/>
      <c r="AY80" s="107"/>
      <c r="AZ80" s="107"/>
      <c r="BA80" s="107"/>
      <c r="BB80" s="107"/>
    </row>
    <row r="81" spans="2:46" ht="16.5" customHeight="1" x14ac:dyDescent="0.55000000000000004">
      <c r="B81" s="213"/>
      <c r="C81" s="50" t="s">
        <v>47</v>
      </c>
      <c r="D81" s="50"/>
      <c r="E81" s="50"/>
      <c r="F81" s="50"/>
      <c r="G81" s="50"/>
      <c r="H81" s="50"/>
      <c r="I81" s="50"/>
      <c r="J81" s="50"/>
      <c r="K81" s="50"/>
      <c r="L81" s="50"/>
      <c r="M81" s="50"/>
      <c r="N81" s="50"/>
      <c r="O81" s="97"/>
      <c r="P81" s="97"/>
      <c r="Q81" s="97"/>
      <c r="R81" s="97"/>
      <c r="S81" s="97"/>
      <c r="T81" s="97"/>
      <c r="U81" s="97"/>
      <c r="V81" s="97"/>
      <c r="W81" s="98"/>
      <c r="X81" s="200">
        <v>5000000</v>
      </c>
      <c r="Y81" s="200"/>
      <c r="Z81" s="200"/>
      <c r="AA81" s="200"/>
      <c r="AB81" s="200"/>
      <c r="AC81" s="200"/>
      <c r="AD81" s="13"/>
      <c r="AE81" s="253" t="s">
        <v>48</v>
      </c>
      <c r="AF81" s="254"/>
      <c r="AG81" s="254"/>
      <c r="AH81" s="254"/>
      <c r="AI81" s="254"/>
      <c r="AJ81" s="254"/>
      <c r="AK81" s="254"/>
      <c r="AL81" s="254"/>
      <c r="AM81" s="254"/>
      <c r="AN81" s="254"/>
      <c r="AO81" s="254"/>
      <c r="AP81" s="254"/>
      <c r="AQ81" s="255"/>
      <c r="AS81" s="298" t="str">
        <f>IF(X81="","金額を入力してください！","")</f>
        <v/>
      </c>
    </row>
    <row r="82" spans="2:46" ht="16.5" customHeight="1" x14ac:dyDescent="0.55000000000000004">
      <c r="B82" s="213"/>
      <c r="C82" s="48"/>
      <c r="D82" s="48"/>
      <c r="E82" s="48"/>
      <c r="F82" s="48"/>
      <c r="G82" s="48"/>
      <c r="H82" s="48"/>
      <c r="I82" s="48"/>
      <c r="J82" s="48"/>
      <c r="K82" s="48"/>
      <c r="L82" s="48"/>
      <c r="M82" s="48"/>
      <c r="N82" s="48"/>
      <c r="O82" s="49"/>
      <c r="P82" s="49"/>
      <c r="Q82" s="49"/>
      <c r="R82" s="49"/>
      <c r="S82" s="49"/>
      <c r="T82" s="49"/>
      <c r="U82" s="49"/>
      <c r="V82" s="49"/>
      <c r="W82" s="99"/>
      <c r="X82" s="204"/>
      <c r="Y82" s="204"/>
      <c r="Z82" s="204"/>
      <c r="AA82" s="204"/>
      <c r="AB82" s="204"/>
      <c r="AC82" s="204"/>
      <c r="AD82" s="18" t="s">
        <v>40</v>
      </c>
      <c r="AE82" s="259" t="s">
        <v>49</v>
      </c>
      <c r="AF82" s="260"/>
      <c r="AG82" s="260"/>
      <c r="AH82" s="260"/>
      <c r="AI82" s="260"/>
      <c r="AJ82" s="260"/>
      <c r="AK82" s="260"/>
      <c r="AL82" s="260"/>
      <c r="AM82" s="260"/>
      <c r="AN82" s="260"/>
      <c r="AO82" s="260"/>
      <c r="AP82" s="260"/>
      <c r="AQ82" s="261"/>
      <c r="AS82" s="298"/>
    </row>
    <row r="83" spans="2:46" ht="16.5" customHeight="1" x14ac:dyDescent="0.55000000000000004">
      <c r="B83" s="213"/>
      <c r="C83" s="158" t="s">
        <v>50</v>
      </c>
      <c r="D83" s="44"/>
      <c r="E83" s="44"/>
      <c r="F83" s="44"/>
      <c r="G83" s="44"/>
      <c r="H83" s="44"/>
      <c r="I83" s="51"/>
      <c r="J83" s="42" t="s">
        <v>51</v>
      </c>
      <c r="K83" s="43"/>
      <c r="L83" s="43"/>
      <c r="M83" s="238"/>
      <c r="N83" s="238"/>
      <c r="O83" s="238"/>
      <c r="P83" s="238"/>
      <c r="Q83" s="238"/>
      <c r="R83" s="238"/>
      <c r="S83" s="238"/>
      <c r="T83" s="238"/>
      <c r="U83" s="238"/>
      <c r="V83" s="238"/>
      <c r="W83" s="30" t="s">
        <v>28</v>
      </c>
      <c r="X83" s="196">
        <v>0</v>
      </c>
      <c r="Y83" s="184"/>
      <c r="Z83" s="184"/>
      <c r="AA83" s="184"/>
      <c r="AB83" s="184"/>
      <c r="AC83" s="184"/>
      <c r="AD83" s="41" t="s">
        <v>40</v>
      </c>
      <c r="AE83" s="11" t="str">
        <f>IF(OR(X83&gt;0,X84&gt;0,X85&gt;0),"証明となる書類（年金振込通知書等）","")</f>
        <v/>
      </c>
      <c r="AF83" s="12"/>
      <c r="AG83" s="12"/>
      <c r="AH83" s="12"/>
      <c r="AI83" s="12"/>
      <c r="AJ83" s="12"/>
      <c r="AK83" s="12"/>
      <c r="AL83" s="12"/>
      <c r="AM83" s="12"/>
      <c r="AN83" s="12"/>
      <c r="AO83" s="12"/>
      <c r="AP83" s="12"/>
      <c r="AQ83" s="66"/>
      <c r="AS83" s="59" t="str">
        <f>IF(X83="","金額を入力してください！",IF(AND(X83&gt;0,M83=""),"年金名を入力してください！",""))</f>
        <v/>
      </c>
    </row>
    <row r="84" spans="2:46" ht="16.5" customHeight="1" x14ac:dyDescent="0.55000000000000004">
      <c r="B84" s="213"/>
      <c r="C84" s="158" t="s">
        <v>52</v>
      </c>
      <c r="D84" s="44"/>
      <c r="E84" s="44"/>
      <c r="F84" s="44"/>
      <c r="G84" s="44"/>
      <c r="H84" s="44"/>
      <c r="I84" s="51"/>
      <c r="J84" s="42" t="s">
        <v>53</v>
      </c>
      <c r="K84" s="43"/>
      <c r="L84" s="43"/>
      <c r="M84" s="238"/>
      <c r="N84" s="238"/>
      <c r="O84" s="238"/>
      <c r="P84" s="238"/>
      <c r="Q84" s="238"/>
      <c r="R84" s="238"/>
      <c r="S84" s="238"/>
      <c r="T84" s="238"/>
      <c r="U84" s="238"/>
      <c r="V84" s="238"/>
      <c r="W84" s="30" t="s">
        <v>28</v>
      </c>
      <c r="X84" s="196">
        <v>0</v>
      </c>
      <c r="Y84" s="184"/>
      <c r="Z84" s="184"/>
      <c r="AA84" s="184"/>
      <c r="AB84" s="184"/>
      <c r="AC84" s="184"/>
      <c r="AD84" s="41" t="s">
        <v>40</v>
      </c>
      <c r="AE84" s="113" t="s">
        <v>54</v>
      </c>
      <c r="AF84" s="22"/>
      <c r="AG84" s="22"/>
      <c r="AH84" s="22"/>
      <c r="AI84" s="22"/>
      <c r="AJ84" s="22"/>
      <c r="AK84" s="22"/>
      <c r="AL84" s="22"/>
      <c r="AM84" s="22"/>
      <c r="AN84" s="22"/>
      <c r="AO84" s="22"/>
      <c r="AP84" s="22"/>
      <c r="AQ84" s="114"/>
      <c r="AS84" s="59" t="str">
        <f t="shared" ref="AS84:AS85" si="0">IF(X84="","金額を入力してください！",IF(AND(X84&gt;0,M84=""),"年金名を入力してください！",""))</f>
        <v/>
      </c>
    </row>
    <row r="85" spans="2:46" ht="16.5" customHeight="1" x14ac:dyDescent="0.55000000000000004">
      <c r="B85" s="213"/>
      <c r="C85" s="158" t="s">
        <v>55</v>
      </c>
      <c r="D85" s="44"/>
      <c r="E85" s="44"/>
      <c r="F85" s="44"/>
      <c r="G85" s="44"/>
      <c r="H85" s="44"/>
      <c r="I85" s="51"/>
      <c r="J85" s="96" t="s">
        <v>56</v>
      </c>
      <c r="K85" s="50"/>
      <c r="L85" s="50"/>
      <c r="M85" s="250"/>
      <c r="N85" s="250"/>
      <c r="O85" s="250"/>
      <c r="P85" s="250"/>
      <c r="Q85" s="250"/>
      <c r="R85" s="250"/>
      <c r="S85" s="250"/>
      <c r="T85" s="250"/>
      <c r="U85" s="250"/>
      <c r="V85" s="250"/>
      <c r="W85" s="98" t="s">
        <v>28</v>
      </c>
      <c r="X85" s="196">
        <v>0</v>
      </c>
      <c r="Y85" s="184"/>
      <c r="Z85" s="184"/>
      <c r="AA85" s="184"/>
      <c r="AB85" s="184"/>
      <c r="AC85" s="184"/>
      <c r="AD85" s="41" t="s">
        <v>40</v>
      </c>
      <c r="AE85" s="115" t="s">
        <v>57</v>
      </c>
      <c r="AF85" s="7"/>
      <c r="AG85" s="7"/>
      <c r="AH85" s="7"/>
      <c r="AI85" s="7"/>
      <c r="AJ85" s="7"/>
      <c r="AK85" s="7"/>
      <c r="AL85" s="7"/>
      <c r="AM85" s="7"/>
      <c r="AN85" s="7"/>
      <c r="AO85" s="7"/>
      <c r="AP85" s="7"/>
      <c r="AQ85" s="116"/>
      <c r="AS85" s="59" t="str">
        <f t="shared" si="0"/>
        <v/>
      </c>
    </row>
    <row r="86" spans="2:46" ht="16.5" customHeight="1" x14ac:dyDescent="0.55000000000000004">
      <c r="B86" s="213"/>
      <c r="C86" s="50" t="s">
        <v>58</v>
      </c>
      <c r="D86" s="50"/>
      <c r="E86" s="50"/>
      <c r="F86" s="50"/>
      <c r="G86" s="50"/>
      <c r="H86" s="50"/>
      <c r="I86" s="50"/>
      <c r="J86" s="50"/>
      <c r="K86" s="50"/>
      <c r="L86" s="50"/>
      <c r="M86" s="50"/>
      <c r="N86" s="50"/>
      <c r="O86" s="97"/>
      <c r="P86" s="97"/>
      <c r="Q86" s="97"/>
      <c r="R86" s="97"/>
      <c r="S86" s="97"/>
      <c r="T86" s="97"/>
      <c r="U86" s="97"/>
      <c r="V86" s="97"/>
      <c r="W86" s="98"/>
      <c r="X86" s="196">
        <v>0</v>
      </c>
      <c r="Y86" s="184"/>
      <c r="Z86" s="184"/>
      <c r="AA86" s="184"/>
      <c r="AB86" s="184"/>
      <c r="AC86" s="184"/>
      <c r="AD86" s="41" t="s">
        <v>40</v>
      </c>
      <c r="AE86" s="185" t="str">
        <f>IF(X86&gt;0,"確定申告書類一式","")</f>
        <v/>
      </c>
      <c r="AF86" s="186"/>
      <c r="AG86" s="186"/>
      <c r="AH86" s="186"/>
      <c r="AI86" s="186"/>
      <c r="AJ86" s="186"/>
      <c r="AK86" s="186"/>
      <c r="AL86" s="186"/>
      <c r="AM86" s="186"/>
      <c r="AN86" s="186"/>
      <c r="AO86" s="186"/>
      <c r="AP86" s="186"/>
      <c r="AQ86" s="187"/>
      <c r="AS86" s="59" t="str">
        <f>IF(X86="","金額を入力してください！","")</f>
        <v/>
      </c>
    </row>
    <row r="87" spans="2:46" ht="16.5" customHeight="1" x14ac:dyDescent="0.55000000000000004">
      <c r="B87" s="213"/>
      <c r="C87" s="43" t="s">
        <v>59</v>
      </c>
      <c r="D87" s="43"/>
      <c r="E87" s="43"/>
      <c r="F87" s="43"/>
      <c r="G87" s="43"/>
      <c r="H87" s="43"/>
      <c r="I87" s="43"/>
      <c r="J87" s="43"/>
      <c r="K87" s="43"/>
      <c r="L87" s="43"/>
      <c r="M87" s="43"/>
      <c r="N87" s="43"/>
      <c r="O87" s="29"/>
      <c r="P87" s="29"/>
      <c r="Q87" s="29"/>
      <c r="R87" s="29"/>
      <c r="S87" s="29"/>
      <c r="T87" s="29"/>
      <c r="U87" s="29"/>
      <c r="V87" s="29"/>
      <c r="W87" s="30"/>
      <c r="X87" s="196">
        <v>0</v>
      </c>
      <c r="Y87" s="184"/>
      <c r="Z87" s="184"/>
      <c r="AA87" s="184"/>
      <c r="AB87" s="184"/>
      <c r="AC87" s="184"/>
      <c r="AD87" s="41" t="s">
        <v>40</v>
      </c>
      <c r="AE87" s="185" t="str">
        <f>IF(X87&gt;0,"証明となる書類","")</f>
        <v/>
      </c>
      <c r="AF87" s="186"/>
      <c r="AG87" s="186"/>
      <c r="AH87" s="186"/>
      <c r="AI87" s="186"/>
      <c r="AJ87" s="186"/>
      <c r="AK87" s="186"/>
      <c r="AL87" s="186"/>
      <c r="AM87" s="186"/>
      <c r="AN87" s="186"/>
      <c r="AO87" s="186"/>
      <c r="AP87" s="186"/>
      <c r="AQ87" s="187"/>
      <c r="AS87" s="59" t="str">
        <f>IF(X87="","金額を入力してください！","")</f>
        <v/>
      </c>
      <c r="AT87" s="108"/>
    </row>
    <row r="88" spans="2:46" ht="16.5" customHeight="1" x14ac:dyDescent="0.55000000000000004">
      <c r="B88" s="213"/>
      <c r="C88" s="158" t="s">
        <v>60</v>
      </c>
      <c r="D88" s="44"/>
      <c r="E88" s="44"/>
      <c r="F88" s="44"/>
      <c r="G88" s="44"/>
      <c r="H88" s="44"/>
      <c r="I88" s="51"/>
      <c r="J88" s="95" t="s">
        <v>61</v>
      </c>
      <c r="K88" s="48"/>
      <c r="L88" s="48"/>
      <c r="M88" s="48"/>
      <c r="N88" s="48"/>
      <c r="O88" s="49"/>
      <c r="P88" s="49"/>
      <c r="Q88" s="49"/>
      <c r="R88" s="49"/>
      <c r="S88" s="49"/>
      <c r="T88" s="49"/>
      <c r="U88" s="49"/>
      <c r="V88" s="49"/>
      <c r="W88" s="49"/>
      <c r="X88" s="196">
        <v>0</v>
      </c>
      <c r="Y88" s="184"/>
      <c r="Z88" s="184"/>
      <c r="AA88" s="184"/>
      <c r="AB88" s="184"/>
      <c r="AC88" s="184"/>
      <c r="AD88" s="41" t="s">
        <v>40</v>
      </c>
      <c r="AE88" s="185"/>
      <c r="AF88" s="186"/>
      <c r="AG88" s="186"/>
      <c r="AH88" s="186"/>
      <c r="AI88" s="186"/>
      <c r="AJ88" s="186"/>
      <c r="AK88" s="186"/>
      <c r="AL88" s="186"/>
      <c r="AM88" s="186"/>
      <c r="AN88" s="186"/>
      <c r="AO88" s="186"/>
      <c r="AP88" s="186"/>
      <c r="AQ88" s="187"/>
      <c r="AS88" s="59" t="str">
        <f t="shared" ref="AS88:AS93" si="1">IF(X88="","金額を入力してください！","")</f>
        <v/>
      </c>
    </row>
    <row r="89" spans="2:46" ht="16.5" customHeight="1" x14ac:dyDescent="0.55000000000000004">
      <c r="B89" s="213"/>
      <c r="C89" s="48"/>
      <c r="D89" s="48"/>
      <c r="E89" s="48"/>
      <c r="F89" s="48"/>
      <c r="G89" s="48"/>
      <c r="H89" s="48"/>
      <c r="I89" s="52"/>
      <c r="J89" s="96" t="s">
        <v>62</v>
      </c>
      <c r="K89" s="50"/>
      <c r="L89" s="50"/>
      <c r="M89" s="50"/>
      <c r="N89" s="50"/>
      <c r="O89" s="97"/>
      <c r="P89" s="97"/>
      <c r="Q89" s="97"/>
      <c r="R89" s="97"/>
      <c r="S89" s="97"/>
      <c r="T89" s="97"/>
      <c r="U89" s="97"/>
      <c r="V89" s="97"/>
      <c r="W89" s="97"/>
      <c r="X89" s="196">
        <v>0</v>
      </c>
      <c r="Y89" s="184"/>
      <c r="Z89" s="184"/>
      <c r="AA89" s="184"/>
      <c r="AB89" s="184"/>
      <c r="AC89" s="184"/>
      <c r="AD89" s="41" t="s">
        <v>40</v>
      </c>
      <c r="AE89" s="185"/>
      <c r="AF89" s="186"/>
      <c r="AG89" s="186"/>
      <c r="AH89" s="186"/>
      <c r="AI89" s="186"/>
      <c r="AJ89" s="186"/>
      <c r="AK89" s="186"/>
      <c r="AL89" s="186"/>
      <c r="AM89" s="186"/>
      <c r="AN89" s="186"/>
      <c r="AO89" s="186"/>
      <c r="AP89" s="186"/>
      <c r="AQ89" s="187"/>
      <c r="AS89" s="59" t="str">
        <f t="shared" si="1"/>
        <v/>
      </c>
    </row>
    <row r="90" spans="2:46" ht="16.5" customHeight="1" x14ac:dyDescent="0.55000000000000004">
      <c r="B90" s="213"/>
      <c r="C90" s="50" t="s">
        <v>63</v>
      </c>
      <c r="D90" s="44"/>
      <c r="E90" s="44"/>
      <c r="F90" s="44"/>
      <c r="G90" s="44"/>
      <c r="H90" s="44"/>
      <c r="I90" s="44"/>
      <c r="J90" s="96" t="s">
        <v>64</v>
      </c>
      <c r="K90" s="50"/>
      <c r="L90" s="50"/>
      <c r="M90" s="50"/>
      <c r="N90" s="50"/>
      <c r="O90" s="97"/>
      <c r="P90" s="97"/>
      <c r="Q90" s="97"/>
      <c r="R90" s="97"/>
      <c r="S90" s="97"/>
      <c r="T90" s="97"/>
      <c r="U90" s="97"/>
      <c r="V90" s="97"/>
      <c r="W90" s="98"/>
      <c r="X90" s="196">
        <v>0</v>
      </c>
      <c r="Y90" s="184"/>
      <c r="Z90" s="184"/>
      <c r="AA90" s="184"/>
      <c r="AB90" s="184"/>
      <c r="AC90" s="184"/>
      <c r="AD90" s="41" t="s">
        <v>40</v>
      </c>
      <c r="AE90" s="185"/>
      <c r="AF90" s="186"/>
      <c r="AG90" s="186"/>
      <c r="AH90" s="186"/>
      <c r="AI90" s="186"/>
      <c r="AJ90" s="186"/>
      <c r="AK90" s="186"/>
      <c r="AL90" s="186"/>
      <c r="AM90" s="186"/>
      <c r="AN90" s="186"/>
      <c r="AO90" s="186"/>
      <c r="AP90" s="186"/>
      <c r="AQ90" s="187"/>
      <c r="AS90" s="59" t="str">
        <f t="shared" si="1"/>
        <v/>
      </c>
    </row>
    <row r="91" spans="2:46" ht="16.5" customHeight="1" x14ac:dyDescent="0.55000000000000004">
      <c r="B91" s="213"/>
      <c r="C91" s="158"/>
      <c r="D91" s="44"/>
      <c r="E91" s="44"/>
      <c r="F91" s="44"/>
      <c r="G91" s="44"/>
      <c r="H91" s="44"/>
      <c r="I91" s="44"/>
      <c r="J91" s="42" t="s">
        <v>65</v>
      </c>
      <c r="K91" s="50"/>
      <c r="L91" s="50"/>
      <c r="M91" s="50"/>
      <c r="N91" s="50"/>
      <c r="O91" s="97"/>
      <c r="P91" s="97"/>
      <c r="Q91" s="97"/>
      <c r="R91" s="97"/>
      <c r="S91" s="97"/>
      <c r="T91" s="97"/>
      <c r="U91" s="97"/>
      <c r="V91" s="97"/>
      <c r="W91" s="98"/>
      <c r="X91" s="196">
        <v>0</v>
      </c>
      <c r="Y91" s="184"/>
      <c r="Z91" s="184"/>
      <c r="AA91" s="184"/>
      <c r="AB91" s="184"/>
      <c r="AC91" s="184"/>
      <c r="AD91" s="41" t="s">
        <v>40</v>
      </c>
      <c r="AE91" s="185"/>
      <c r="AF91" s="186"/>
      <c r="AG91" s="186"/>
      <c r="AH91" s="186"/>
      <c r="AI91" s="186"/>
      <c r="AJ91" s="186"/>
      <c r="AK91" s="186"/>
      <c r="AL91" s="186"/>
      <c r="AM91" s="186"/>
      <c r="AN91" s="186"/>
      <c r="AO91" s="186"/>
      <c r="AP91" s="186"/>
      <c r="AQ91" s="187"/>
      <c r="AS91" s="59" t="str">
        <f t="shared" si="1"/>
        <v/>
      </c>
      <c r="AT91" s="109"/>
    </row>
    <row r="92" spans="2:46" ht="16.5" customHeight="1" x14ac:dyDescent="0.55000000000000004">
      <c r="B92" s="213"/>
      <c r="C92" s="158"/>
      <c r="D92" s="44"/>
      <c r="E92" s="44"/>
      <c r="F92" s="44"/>
      <c r="G92" s="44"/>
      <c r="H92" s="44"/>
      <c r="I92" s="44"/>
      <c r="J92" s="96" t="s">
        <v>66</v>
      </c>
      <c r="K92" s="50"/>
      <c r="L92" s="50"/>
      <c r="M92" s="50"/>
      <c r="N92" s="50"/>
      <c r="O92" s="97"/>
      <c r="P92" s="97"/>
      <c r="Q92" s="97"/>
      <c r="R92" s="97"/>
      <c r="S92" s="97"/>
      <c r="T92" s="97"/>
      <c r="U92" s="97"/>
      <c r="V92" s="97"/>
      <c r="W92" s="98"/>
      <c r="X92" s="196">
        <v>0</v>
      </c>
      <c r="Y92" s="184"/>
      <c r="Z92" s="184"/>
      <c r="AA92" s="184"/>
      <c r="AB92" s="184"/>
      <c r="AC92" s="184"/>
      <c r="AD92" s="41" t="s">
        <v>40</v>
      </c>
      <c r="AE92" s="185"/>
      <c r="AF92" s="186"/>
      <c r="AG92" s="186"/>
      <c r="AH92" s="186"/>
      <c r="AI92" s="186"/>
      <c r="AJ92" s="186"/>
      <c r="AK92" s="186"/>
      <c r="AL92" s="186"/>
      <c r="AM92" s="186"/>
      <c r="AN92" s="186"/>
      <c r="AO92" s="186"/>
      <c r="AP92" s="186"/>
      <c r="AQ92" s="187"/>
      <c r="AS92" s="59" t="str">
        <f t="shared" si="1"/>
        <v/>
      </c>
    </row>
    <row r="93" spans="2:46" ht="16.5" customHeight="1" x14ac:dyDescent="0.55000000000000004">
      <c r="B93" s="213"/>
      <c r="C93" s="43" t="s">
        <v>67</v>
      </c>
      <c r="D93" s="43"/>
      <c r="E93" s="43"/>
      <c r="F93" s="43"/>
      <c r="G93" s="43"/>
      <c r="H93" s="43"/>
      <c r="I93" s="43"/>
      <c r="J93" s="43"/>
      <c r="K93" s="43"/>
      <c r="L93" s="43"/>
      <c r="M93" s="43"/>
      <c r="N93" s="43"/>
      <c r="O93" s="29"/>
      <c r="P93" s="29"/>
      <c r="Q93" s="29"/>
      <c r="R93" s="29"/>
      <c r="S93" s="29"/>
      <c r="T93" s="29"/>
      <c r="U93" s="29"/>
      <c r="V93" s="29"/>
      <c r="W93" s="30"/>
      <c r="X93" s="196">
        <v>0</v>
      </c>
      <c r="Y93" s="184"/>
      <c r="Z93" s="184"/>
      <c r="AA93" s="184"/>
      <c r="AB93" s="184"/>
      <c r="AC93" s="184"/>
      <c r="AD93" s="41" t="s">
        <v>40</v>
      </c>
      <c r="AE93" s="185" t="str">
        <f>IF(X93&gt;0,"証明となる書類（株の年間取引明細書等）","")</f>
        <v/>
      </c>
      <c r="AF93" s="186"/>
      <c r="AG93" s="186"/>
      <c r="AH93" s="186"/>
      <c r="AI93" s="186"/>
      <c r="AJ93" s="186"/>
      <c r="AK93" s="186"/>
      <c r="AL93" s="186"/>
      <c r="AM93" s="186"/>
      <c r="AN93" s="186"/>
      <c r="AO93" s="186"/>
      <c r="AP93" s="186"/>
      <c r="AQ93" s="187"/>
      <c r="AS93" s="59" t="str">
        <f t="shared" si="1"/>
        <v/>
      </c>
    </row>
    <row r="94" spans="2:46" ht="16.5" customHeight="1" x14ac:dyDescent="0.55000000000000004">
      <c r="B94" s="213"/>
      <c r="C94" s="48" t="s">
        <v>68</v>
      </c>
      <c r="D94" s="48"/>
      <c r="E94" s="48"/>
      <c r="F94" s="48"/>
      <c r="G94" s="48" t="s">
        <v>23</v>
      </c>
      <c r="H94" s="238" t="s">
        <v>102</v>
      </c>
      <c r="I94" s="238"/>
      <c r="J94" s="238"/>
      <c r="K94" s="238"/>
      <c r="L94" s="238"/>
      <c r="M94" s="238"/>
      <c r="N94" s="238"/>
      <c r="O94" s="238"/>
      <c r="P94" s="238"/>
      <c r="Q94" s="238"/>
      <c r="R94" s="238"/>
      <c r="S94" s="238"/>
      <c r="T94" s="238"/>
      <c r="U94" s="238"/>
      <c r="V94" s="238"/>
      <c r="W94" s="30" t="s">
        <v>28</v>
      </c>
      <c r="X94" s="196">
        <v>500000</v>
      </c>
      <c r="Y94" s="184"/>
      <c r="Z94" s="184"/>
      <c r="AA94" s="184"/>
      <c r="AB94" s="184"/>
      <c r="AC94" s="184"/>
      <c r="AD94" s="41" t="s">
        <v>40</v>
      </c>
      <c r="AE94" s="185" t="str">
        <f>IF(X94&gt;0,"証明となる書類","")</f>
        <v>証明となる書類</v>
      </c>
      <c r="AF94" s="186"/>
      <c r="AG94" s="186"/>
      <c r="AH94" s="186"/>
      <c r="AI94" s="186"/>
      <c r="AJ94" s="186"/>
      <c r="AK94" s="186"/>
      <c r="AL94" s="186"/>
      <c r="AM94" s="186"/>
      <c r="AN94" s="186"/>
      <c r="AO94" s="186"/>
      <c r="AP94" s="186"/>
      <c r="AQ94" s="187"/>
      <c r="AS94" s="59" t="str">
        <f>IF(AND(X94&gt;0,H94=""),"収入の内容を記入してください！",IF(X94="","金額を入力してください！",""))</f>
        <v/>
      </c>
    </row>
    <row r="95" spans="2:46" ht="16.5" customHeight="1" thickBot="1" x14ac:dyDescent="0.6">
      <c r="B95" s="213"/>
      <c r="C95" s="43" t="s">
        <v>69</v>
      </c>
      <c r="D95" s="43"/>
      <c r="E95" s="43"/>
      <c r="F95" s="43"/>
      <c r="G95" s="43"/>
      <c r="H95" s="43"/>
      <c r="I95" s="43"/>
      <c r="J95" s="43"/>
      <c r="K95" s="43"/>
      <c r="L95" s="43"/>
      <c r="M95" s="43"/>
      <c r="N95" s="43"/>
      <c r="O95" s="29"/>
      <c r="P95" s="29"/>
      <c r="Q95" s="29"/>
      <c r="R95" s="29"/>
      <c r="S95" s="29"/>
      <c r="T95" s="29"/>
      <c r="U95" s="29"/>
      <c r="V95" s="29"/>
      <c r="W95" s="30"/>
      <c r="X95" s="264">
        <f>SUM(X81:AC94)</f>
        <v>5500000</v>
      </c>
      <c r="Y95" s="265"/>
      <c r="Z95" s="265"/>
      <c r="AA95" s="265"/>
      <c r="AB95" s="265"/>
      <c r="AC95" s="265"/>
      <c r="AD95" s="30" t="s">
        <v>40</v>
      </c>
      <c r="AE95" s="27"/>
      <c r="AF95" s="29"/>
      <c r="AG95" s="29"/>
      <c r="AH95" s="29"/>
      <c r="AI95" s="29"/>
      <c r="AJ95" s="29"/>
      <c r="AK95" s="29"/>
      <c r="AL95" s="29"/>
      <c r="AM95" s="29"/>
      <c r="AN95" s="29"/>
      <c r="AO95" s="29"/>
      <c r="AP95" s="29"/>
      <c r="AQ95" s="64"/>
      <c r="AS95" s="38"/>
      <c r="AT95" s="108"/>
    </row>
    <row r="96" spans="2:46" ht="16.5" customHeight="1" x14ac:dyDescent="0.55000000000000004">
      <c r="B96" s="213"/>
      <c r="C96" s="79" t="s">
        <v>70</v>
      </c>
      <c r="D96" s="79"/>
      <c r="E96" s="79"/>
      <c r="F96" s="79"/>
      <c r="G96" s="79"/>
      <c r="H96" s="79"/>
      <c r="I96" s="79"/>
      <c r="J96" s="79"/>
      <c r="K96" s="79"/>
      <c r="L96" s="79"/>
      <c r="M96" s="79"/>
      <c r="N96" s="79"/>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2"/>
      <c r="AS96" s="38"/>
    </row>
    <row r="97" spans="2:54" ht="16.5" customHeight="1" x14ac:dyDescent="0.55000000000000004">
      <c r="B97" s="213"/>
      <c r="C97" s="159"/>
      <c r="D97" s="106"/>
      <c r="E97" s="106"/>
      <c r="F97" s="106" t="s">
        <v>71</v>
      </c>
      <c r="G97" s="106"/>
      <c r="H97" s="106"/>
      <c r="I97" s="106"/>
      <c r="J97" s="106"/>
      <c r="K97" s="106"/>
      <c r="L97" s="106"/>
      <c r="M97" s="106"/>
      <c r="N97" s="106"/>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63"/>
      <c r="AS97" s="38"/>
      <c r="AT97" s="109"/>
    </row>
    <row r="98" spans="2:54" ht="14" customHeight="1" x14ac:dyDescent="0.55000000000000004">
      <c r="B98" s="213"/>
      <c r="C98" s="160"/>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86"/>
      <c r="AS98" s="38"/>
    </row>
    <row r="99" spans="2:54" ht="14" customHeight="1" thickBot="1" x14ac:dyDescent="0.6">
      <c r="B99" s="213"/>
      <c r="C99" s="161"/>
      <c r="D99" s="249"/>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112"/>
      <c r="AS99" s="38"/>
    </row>
    <row r="100" spans="2:54" s="22" customFormat="1" ht="16.5" customHeight="1" x14ac:dyDescent="0.55000000000000004">
      <c r="B100" s="213"/>
      <c r="C100" s="45" t="s">
        <v>72</v>
      </c>
      <c r="D100" s="45"/>
      <c r="E100" s="45"/>
      <c r="F100" s="45"/>
      <c r="G100" s="45"/>
      <c r="H100" s="45"/>
      <c r="I100" s="45"/>
      <c r="J100" s="45"/>
      <c r="K100" s="45"/>
      <c r="L100" s="45"/>
      <c r="M100" s="45"/>
      <c r="N100" s="45"/>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65"/>
      <c r="AR100" s="10"/>
      <c r="AS100" s="38"/>
      <c r="AT100" s="107"/>
      <c r="AU100" s="107"/>
      <c r="AV100" s="107"/>
      <c r="AW100" s="107"/>
      <c r="AX100" s="107"/>
      <c r="AY100" s="107"/>
      <c r="AZ100" s="107"/>
      <c r="BA100" s="107"/>
      <c r="BB100" s="107"/>
    </row>
    <row r="101" spans="2:54" s="22" customFormat="1" ht="16.5" customHeight="1" x14ac:dyDescent="0.55000000000000004">
      <c r="B101" s="213"/>
      <c r="C101" s="266" t="s">
        <v>44</v>
      </c>
      <c r="D101" s="266"/>
      <c r="E101" s="266"/>
      <c r="F101" s="266"/>
      <c r="G101" s="266"/>
      <c r="H101" s="266"/>
      <c r="I101" s="266"/>
      <c r="J101" s="266"/>
      <c r="K101" s="266"/>
      <c r="L101" s="266"/>
      <c r="M101" s="266"/>
      <c r="N101" s="266"/>
      <c r="O101" s="266"/>
      <c r="P101" s="266"/>
      <c r="Q101" s="266"/>
      <c r="R101" s="266"/>
      <c r="S101" s="266"/>
      <c r="T101" s="266"/>
      <c r="U101" s="266"/>
      <c r="V101" s="266"/>
      <c r="W101" s="267"/>
      <c r="X101" s="197" t="s">
        <v>45</v>
      </c>
      <c r="Y101" s="197"/>
      <c r="Z101" s="197"/>
      <c r="AA101" s="197"/>
      <c r="AB101" s="197"/>
      <c r="AC101" s="197"/>
      <c r="AD101" s="197"/>
      <c r="AE101" s="197" t="s">
        <v>46</v>
      </c>
      <c r="AF101" s="197"/>
      <c r="AG101" s="197"/>
      <c r="AH101" s="197"/>
      <c r="AI101" s="197"/>
      <c r="AJ101" s="197"/>
      <c r="AK101" s="197"/>
      <c r="AL101" s="197"/>
      <c r="AM101" s="197"/>
      <c r="AN101" s="197"/>
      <c r="AO101" s="197"/>
      <c r="AP101" s="197"/>
      <c r="AQ101" s="198"/>
      <c r="AR101" s="10"/>
      <c r="AS101" s="38"/>
      <c r="AT101" s="110"/>
      <c r="AU101" s="107"/>
      <c r="AV101" s="107"/>
      <c r="AW101" s="107"/>
      <c r="AX101" s="107"/>
      <c r="AY101" s="107"/>
      <c r="AZ101" s="107"/>
      <c r="BA101" s="107"/>
      <c r="BB101" s="107"/>
    </row>
    <row r="102" spans="2:54" ht="16.5" customHeight="1" x14ac:dyDescent="0.55000000000000004">
      <c r="B102" s="213"/>
      <c r="C102" s="56" t="s">
        <v>47</v>
      </c>
      <c r="D102" s="56"/>
      <c r="E102" s="56"/>
      <c r="F102" s="56"/>
      <c r="G102" s="56"/>
      <c r="H102" s="56"/>
      <c r="I102" s="56"/>
      <c r="J102" s="56"/>
      <c r="K102" s="56"/>
      <c r="L102" s="56"/>
      <c r="M102" s="56"/>
      <c r="N102" s="56"/>
      <c r="O102" s="56"/>
      <c r="P102" s="56"/>
      <c r="Q102" s="56"/>
      <c r="R102" s="56"/>
      <c r="S102" s="56"/>
      <c r="T102" s="56"/>
      <c r="U102" s="56"/>
      <c r="V102" s="56"/>
      <c r="W102" s="100"/>
      <c r="X102" s="199">
        <v>3000000</v>
      </c>
      <c r="Y102" s="200"/>
      <c r="Z102" s="200"/>
      <c r="AA102" s="200"/>
      <c r="AB102" s="200"/>
      <c r="AC102" s="200"/>
      <c r="AD102" s="13"/>
      <c r="AE102" s="253" t="str">
        <f>IF(X102&gt;0,"直近3ヵ月分の給与明細＋直近1回分の賞与明細","")</f>
        <v>直近3ヵ月分の給与明細＋直近1回分の賞与明細</v>
      </c>
      <c r="AF102" s="254"/>
      <c r="AG102" s="254"/>
      <c r="AH102" s="254"/>
      <c r="AI102" s="254"/>
      <c r="AJ102" s="254"/>
      <c r="AK102" s="254"/>
      <c r="AL102" s="254"/>
      <c r="AM102" s="254"/>
      <c r="AN102" s="254"/>
      <c r="AO102" s="254"/>
      <c r="AP102" s="254"/>
      <c r="AQ102" s="255"/>
      <c r="AS102" s="262"/>
    </row>
    <row r="103" spans="2:54" ht="16.5" customHeight="1" x14ac:dyDescent="0.55000000000000004">
      <c r="B103" s="213"/>
      <c r="C103" s="162"/>
      <c r="D103" s="53"/>
      <c r="E103" s="53"/>
      <c r="F103" s="53"/>
      <c r="G103" s="53"/>
      <c r="H103" s="53"/>
      <c r="I103" s="53"/>
      <c r="J103" s="53"/>
      <c r="K103" s="53"/>
      <c r="L103" s="53"/>
      <c r="M103" s="53"/>
      <c r="N103" s="53"/>
      <c r="O103" s="53"/>
      <c r="P103" s="53"/>
      <c r="Q103" s="53"/>
      <c r="R103" s="53"/>
      <c r="S103" s="53"/>
      <c r="T103" s="53"/>
      <c r="U103" s="53"/>
      <c r="V103" s="53"/>
      <c r="W103" s="57"/>
      <c r="X103" s="201"/>
      <c r="Y103" s="202"/>
      <c r="Z103" s="202"/>
      <c r="AA103" s="202"/>
      <c r="AB103" s="202"/>
      <c r="AC103" s="202"/>
      <c r="AD103" s="15"/>
      <c r="AE103" s="205" t="str">
        <f>IF(X102&gt;0,"1～5月申請　⇒　前年の源泉徴収票（写）","")</f>
        <v>1～5月申請　⇒　前年の源泉徴収票（写）</v>
      </c>
      <c r="AF103" s="206"/>
      <c r="AG103" s="206"/>
      <c r="AH103" s="206"/>
      <c r="AI103" s="206"/>
      <c r="AJ103" s="206"/>
      <c r="AK103" s="206"/>
      <c r="AL103" s="206"/>
      <c r="AM103" s="206"/>
      <c r="AN103" s="206"/>
      <c r="AO103" s="206"/>
      <c r="AP103" s="206"/>
      <c r="AQ103" s="207"/>
      <c r="AS103" s="262"/>
      <c r="AT103" s="109"/>
    </row>
    <row r="104" spans="2:54" ht="16.5" customHeight="1" x14ac:dyDescent="0.55000000000000004">
      <c r="B104" s="213"/>
      <c r="C104" s="54"/>
      <c r="D104" s="54"/>
      <c r="E104" s="54"/>
      <c r="F104" s="54"/>
      <c r="G104" s="54"/>
      <c r="H104" s="54"/>
      <c r="I104" s="54"/>
      <c r="J104" s="54"/>
      <c r="K104" s="54"/>
      <c r="L104" s="54"/>
      <c r="M104" s="54"/>
      <c r="N104" s="54"/>
      <c r="O104" s="54"/>
      <c r="P104" s="54"/>
      <c r="Q104" s="54"/>
      <c r="R104" s="54"/>
      <c r="S104" s="54"/>
      <c r="T104" s="54"/>
      <c r="U104" s="54"/>
      <c r="V104" s="54"/>
      <c r="W104" s="58"/>
      <c r="X104" s="203"/>
      <c r="Y104" s="204"/>
      <c r="Z104" s="204"/>
      <c r="AA104" s="204"/>
      <c r="AB104" s="204"/>
      <c r="AC104" s="204"/>
      <c r="AD104" s="18" t="s">
        <v>40</v>
      </c>
      <c r="AE104" s="259" t="str">
        <f>IF(X102&gt;0,"6～12月申請　⇒　所得証明書（原本）","")</f>
        <v>6～12月申請　⇒　所得証明書（原本）</v>
      </c>
      <c r="AF104" s="260"/>
      <c r="AG104" s="260"/>
      <c r="AH104" s="260"/>
      <c r="AI104" s="260"/>
      <c r="AJ104" s="260"/>
      <c r="AK104" s="260"/>
      <c r="AL104" s="260"/>
      <c r="AM104" s="260"/>
      <c r="AN104" s="260"/>
      <c r="AO104" s="260"/>
      <c r="AP104" s="260"/>
      <c r="AQ104" s="261"/>
      <c r="AS104" s="262"/>
    </row>
    <row r="105" spans="2:54" ht="16.5" customHeight="1" x14ac:dyDescent="0.55000000000000004">
      <c r="B105" s="213"/>
      <c r="C105" s="162" t="s">
        <v>50</v>
      </c>
      <c r="D105" s="53"/>
      <c r="E105" s="53"/>
      <c r="F105" s="53"/>
      <c r="G105" s="53"/>
      <c r="H105" s="53"/>
      <c r="I105" s="57"/>
      <c r="J105" s="35" t="s">
        <v>51</v>
      </c>
      <c r="K105" s="45"/>
      <c r="L105" s="45"/>
      <c r="M105" s="188"/>
      <c r="N105" s="188"/>
      <c r="O105" s="188"/>
      <c r="P105" s="188"/>
      <c r="Q105" s="188"/>
      <c r="R105" s="188"/>
      <c r="S105" s="188"/>
      <c r="T105" s="188"/>
      <c r="U105" s="188"/>
      <c r="V105" s="188"/>
      <c r="W105" s="47" t="s">
        <v>28</v>
      </c>
      <c r="X105" s="196">
        <v>0</v>
      </c>
      <c r="Y105" s="184"/>
      <c r="Z105" s="184"/>
      <c r="AA105" s="184"/>
      <c r="AB105" s="184"/>
      <c r="AC105" s="184"/>
      <c r="AD105" s="41" t="s">
        <v>40</v>
      </c>
      <c r="AE105" s="11" t="str">
        <f>IF(OR(X105&gt;0,X106&gt;0,X107&gt;0),"証明となる書類（年金振込通知書等）","")</f>
        <v/>
      </c>
      <c r="AF105" s="12"/>
      <c r="AG105" s="12"/>
      <c r="AH105" s="12"/>
      <c r="AI105" s="12"/>
      <c r="AJ105" s="12"/>
      <c r="AK105" s="12"/>
      <c r="AL105" s="12"/>
      <c r="AM105" s="12"/>
      <c r="AN105" s="12"/>
      <c r="AO105" s="12"/>
      <c r="AP105" s="12"/>
      <c r="AQ105" s="66"/>
      <c r="AS105" s="59" t="str">
        <f>IF(X105="","金額を入力してください！",IF(AND(X105&gt;0,M105=""),"年金名を入力してください！",""))</f>
        <v/>
      </c>
    </row>
    <row r="106" spans="2:54" ht="16.5" customHeight="1" x14ac:dyDescent="0.55000000000000004">
      <c r="B106" s="213"/>
      <c r="C106" s="162" t="s">
        <v>52</v>
      </c>
      <c r="D106" s="53"/>
      <c r="E106" s="53"/>
      <c r="F106" s="53"/>
      <c r="G106" s="53"/>
      <c r="H106" s="53"/>
      <c r="I106" s="57"/>
      <c r="J106" s="35" t="s">
        <v>53</v>
      </c>
      <c r="K106" s="45"/>
      <c r="L106" s="45"/>
      <c r="M106" s="188"/>
      <c r="N106" s="188"/>
      <c r="O106" s="188"/>
      <c r="P106" s="188"/>
      <c r="Q106" s="188"/>
      <c r="R106" s="188"/>
      <c r="S106" s="188"/>
      <c r="T106" s="188"/>
      <c r="U106" s="188"/>
      <c r="V106" s="188"/>
      <c r="W106" s="47" t="s">
        <v>28</v>
      </c>
      <c r="X106" s="196">
        <v>0</v>
      </c>
      <c r="Y106" s="184"/>
      <c r="Z106" s="184"/>
      <c r="AA106" s="184"/>
      <c r="AB106" s="184"/>
      <c r="AC106" s="184"/>
      <c r="AD106" s="41" t="s">
        <v>40</v>
      </c>
      <c r="AE106" s="113" t="s">
        <v>54</v>
      </c>
      <c r="AF106" s="22"/>
      <c r="AG106" s="22"/>
      <c r="AH106" s="22"/>
      <c r="AI106" s="22"/>
      <c r="AJ106" s="22"/>
      <c r="AK106" s="22"/>
      <c r="AL106" s="22"/>
      <c r="AM106" s="22"/>
      <c r="AN106" s="22"/>
      <c r="AO106" s="22"/>
      <c r="AP106" s="22"/>
      <c r="AQ106" s="114"/>
      <c r="AS106" s="59" t="str">
        <f t="shared" ref="AS106:AS107" si="2">IF(X106="","金額を入力してください！",IF(AND(X106&gt;0,M106=""),"年金名を入力してください！",""))</f>
        <v/>
      </c>
    </row>
    <row r="107" spans="2:54" ht="16.5" customHeight="1" x14ac:dyDescent="0.55000000000000004">
      <c r="B107" s="213"/>
      <c r="C107" s="162" t="s">
        <v>55</v>
      </c>
      <c r="D107" s="53"/>
      <c r="E107" s="53"/>
      <c r="F107" s="53"/>
      <c r="G107" s="53"/>
      <c r="H107" s="53"/>
      <c r="I107" s="57"/>
      <c r="J107" s="101" t="s">
        <v>56</v>
      </c>
      <c r="K107" s="56"/>
      <c r="L107" s="56"/>
      <c r="M107" s="219"/>
      <c r="N107" s="219"/>
      <c r="O107" s="219"/>
      <c r="P107" s="219"/>
      <c r="Q107" s="219"/>
      <c r="R107" s="219"/>
      <c r="S107" s="219"/>
      <c r="T107" s="219"/>
      <c r="U107" s="219"/>
      <c r="V107" s="219"/>
      <c r="W107" s="102" t="s">
        <v>28</v>
      </c>
      <c r="X107" s="196">
        <v>0</v>
      </c>
      <c r="Y107" s="184"/>
      <c r="Z107" s="184"/>
      <c r="AA107" s="184"/>
      <c r="AB107" s="184"/>
      <c r="AC107" s="184"/>
      <c r="AD107" s="41" t="s">
        <v>40</v>
      </c>
      <c r="AE107" s="115" t="s">
        <v>73</v>
      </c>
      <c r="AF107" s="7"/>
      <c r="AG107" s="7"/>
      <c r="AH107" s="7"/>
      <c r="AI107" s="7"/>
      <c r="AJ107" s="7"/>
      <c r="AK107" s="7"/>
      <c r="AL107" s="7"/>
      <c r="AM107" s="7"/>
      <c r="AN107" s="7"/>
      <c r="AO107" s="7"/>
      <c r="AP107" s="7"/>
      <c r="AQ107" s="116"/>
      <c r="AS107" s="59" t="str">
        <f t="shared" si="2"/>
        <v/>
      </c>
    </row>
    <row r="108" spans="2:54" ht="16.5" customHeight="1" x14ac:dyDescent="0.55000000000000004">
      <c r="B108" s="213"/>
      <c r="C108" s="56" t="s">
        <v>58</v>
      </c>
      <c r="D108" s="56"/>
      <c r="E108" s="56"/>
      <c r="F108" s="56"/>
      <c r="G108" s="56"/>
      <c r="H108" s="56"/>
      <c r="I108" s="56"/>
      <c r="J108" s="56"/>
      <c r="K108" s="56"/>
      <c r="L108" s="56"/>
      <c r="M108" s="56"/>
      <c r="N108" s="56"/>
      <c r="O108" s="103"/>
      <c r="P108" s="103"/>
      <c r="Q108" s="103"/>
      <c r="R108" s="103"/>
      <c r="S108" s="103"/>
      <c r="T108" s="103"/>
      <c r="U108" s="103"/>
      <c r="V108" s="103"/>
      <c r="W108" s="102"/>
      <c r="X108" s="184">
        <v>0</v>
      </c>
      <c r="Y108" s="184"/>
      <c r="Z108" s="184"/>
      <c r="AA108" s="184"/>
      <c r="AB108" s="184"/>
      <c r="AC108" s="184"/>
      <c r="AD108" s="41" t="s">
        <v>40</v>
      </c>
      <c r="AE108" s="185" t="str">
        <f>IF(X108&gt;0,"確定申告書類一式","")</f>
        <v/>
      </c>
      <c r="AF108" s="186"/>
      <c r="AG108" s="186"/>
      <c r="AH108" s="186"/>
      <c r="AI108" s="186"/>
      <c r="AJ108" s="186"/>
      <c r="AK108" s="186"/>
      <c r="AL108" s="186"/>
      <c r="AM108" s="186"/>
      <c r="AN108" s="186"/>
      <c r="AO108" s="186"/>
      <c r="AP108" s="186"/>
      <c r="AQ108" s="187"/>
      <c r="AS108" s="59" t="str">
        <f>IF(X108="","金額を入力してください！","")</f>
        <v/>
      </c>
    </row>
    <row r="109" spans="2:54" ht="16.5" customHeight="1" x14ac:dyDescent="0.55000000000000004">
      <c r="B109" s="213"/>
      <c r="C109" s="45" t="s">
        <v>59</v>
      </c>
      <c r="D109" s="45"/>
      <c r="E109" s="45"/>
      <c r="F109" s="45"/>
      <c r="G109" s="45"/>
      <c r="H109" s="45"/>
      <c r="I109" s="45"/>
      <c r="J109" s="45"/>
      <c r="K109" s="45"/>
      <c r="L109" s="45"/>
      <c r="M109" s="45"/>
      <c r="N109" s="45"/>
      <c r="O109" s="46"/>
      <c r="P109" s="46"/>
      <c r="Q109" s="46"/>
      <c r="R109" s="46"/>
      <c r="S109" s="46"/>
      <c r="T109" s="46"/>
      <c r="U109" s="46"/>
      <c r="V109" s="46"/>
      <c r="W109" s="47"/>
      <c r="X109" s="184">
        <v>0</v>
      </c>
      <c r="Y109" s="184"/>
      <c r="Z109" s="184"/>
      <c r="AA109" s="184"/>
      <c r="AB109" s="184"/>
      <c r="AC109" s="184"/>
      <c r="AD109" s="41" t="s">
        <v>40</v>
      </c>
      <c r="AE109" s="185" t="str">
        <f>IF(X109&gt;0,"証明となる書類","")</f>
        <v/>
      </c>
      <c r="AF109" s="186"/>
      <c r="AG109" s="186"/>
      <c r="AH109" s="186"/>
      <c r="AI109" s="186"/>
      <c r="AJ109" s="186"/>
      <c r="AK109" s="186"/>
      <c r="AL109" s="186"/>
      <c r="AM109" s="186"/>
      <c r="AN109" s="186"/>
      <c r="AO109" s="186"/>
      <c r="AP109" s="186"/>
      <c r="AQ109" s="187"/>
      <c r="AS109" s="59" t="str">
        <f>IF(X109="","金額を入力してください！","")</f>
        <v/>
      </c>
    </row>
    <row r="110" spans="2:54" ht="16.5" customHeight="1" x14ac:dyDescent="0.55000000000000004">
      <c r="B110" s="213"/>
      <c r="C110" s="162" t="s">
        <v>60</v>
      </c>
      <c r="D110" s="53"/>
      <c r="E110" s="53"/>
      <c r="F110" s="53"/>
      <c r="G110" s="53"/>
      <c r="H110" s="53"/>
      <c r="I110" s="57"/>
      <c r="J110" s="104" t="s">
        <v>61</v>
      </c>
      <c r="K110" s="54"/>
      <c r="L110" s="54"/>
      <c r="M110" s="54"/>
      <c r="N110" s="54"/>
      <c r="O110" s="55"/>
      <c r="P110" s="55"/>
      <c r="Q110" s="55"/>
      <c r="R110" s="55"/>
      <c r="S110" s="55"/>
      <c r="T110" s="55"/>
      <c r="U110" s="55"/>
      <c r="V110" s="55"/>
      <c r="W110" s="55"/>
      <c r="X110" s="196">
        <v>0</v>
      </c>
      <c r="Y110" s="184"/>
      <c r="Z110" s="184"/>
      <c r="AA110" s="184"/>
      <c r="AB110" s="184"/>
      <c r="AC110" s="184"/>
      <c r="AD110" s="41" t="s">
        <v>40</v>
      </c>
      <c r="AE110" s="185"/>
      <c r="AF110" s="186"/>
      <c r="AG110" s="186"/>
      <c r="AH110" s="186"/>
      <c r="AI110" s="186"/>
      <c r="AJ110" s="186"/>
      <c r="AK110" s="186"/>
      <c r="AL110" s="186"/>
      <c r="AM110" s="186"/>
      <c r="AN110" s="186"/>
      <c r="AO110" s="186"/>
      <c r="AP110" s="186"/>
      <c r="AQ110" s="187"/>
      <c r="AS110" s="59" t="str">
        <f t="shared" ref="AS110:AS114" si="3">IF(X110="","金額を入力してください！","")</f>
        <v/>
      </c>
    </row>
    <row r="111" spans="2:54" ht="16.5" customHeight="1" x14ac:dyDescent="0.55000000000000004">
      <c r="B111" s="213"/>
      <c r="C111" s="54"/>
      <c r="D111" s="54"/>
      <c r="E111" s="54"/>
      <c r="F111" s="54"/>
      <c r="G111" s="54"/>
      <c r="H111" s="54"/>
      <c r="I111" s="58"/>
      <c r="J111" s="101" t="s">
        <v>62</v>
      </c>
      <c r="K111" s="56"/>
      <c r="L111" s="56"/>
      <c r="M111" s="56"/>
      <c r="N111" s="56"/>
      <c r="O111" s="103"/>
      <c r="P111" s="103"/>
      <c r="Q111" s="103"/>
      <c r="R111" s="103"/>
      <c r="S111" s="103"/>
      <c r="T111" s="103"/>
      <c r="U111" s="103"/>
      <c r="V111" s="103"/>
      <c r="W111" s="103"/>
      <c r="X111" s="196">
        <v>0</v>
      </c>
      <c r="Y111" s="184"/>
      <c r="Z111" s="184"/>
      <c r="AA111" s="184"/>
      <c r="AB111" s="184"/>
      <c r="AC111" s="184"/>
      <c r="AD111" s="41" t="s">
        <v>40</v>
      </c>
      <c r="AE111" s="185"/>
      <c r="AF111" s="186"/>
      <c r="AG111" s="186"/>
      <c r="AH111" s="186"/>
      <c r="AI111" s="186"/>
      <c r="AJ111" s="186"/>
      <c r="AK111" s="186"/>
      <c r="AL111" s="186"/>
      <c r="AM111" s="186"/>
      <c r="AN111" s="186"/>
      <c r="AO111" s="186"/>
      <c r="AP111" s="186"/>
      <c r="AQ111" s="187"/>
      <c r="AS111" s="59" t="str">
        <f t="shared" si="3"/>
        <v/>
      </c>
    </row>
    <row r="112" spans="2:54" ht="16.5" customHeight="1" x14ac:dyDescent="0.55000000000000004">
      <c r="B112" s="213"/>
      <c r="C112" s="56" t="s">
        <v>63</v>
      </c>
      <c r="D112" s="53"/>
      <c r="E112" s="53"/>
      <c r="F112" s="53"/>
      <c r="G112" s="53"/>
      <c r="H112" s="53"/>
      <c r="I112" s="53"/>
      <c r="J112" s="101" t="s">
        <v>64</v>
      </c>
      <c r="K112" s="56"/>
      <c r="L112" s="56"/>
      <c r="M112" s="56"/>
      <c r="N112" s="56"/>
      <c r="O112" s="103"/>
      <c r="P112" s="103"/>
      <c r="Q112" s="103"/>
      <c r="R112" s="103"/>
      <c r="S112" s="103"/>
      <c r="T112" s="103"/>
      <c r="U112" s="103"/>
      <c r="V112" s="103"/>
      <c r="W112" s="102"/>
      <c r="X112" s="184">
        <v>0</v>
      </c>
      <c r="Y112" s="184"/>
      <c r="Z112" s="184"/>
      <c r="AA112" s="184"/>
      <c r="AB112" s="184"/>
      <c r="AC112" s="184"/>
      <c r="AD112" s="41" t="s">
        <v>40</v>
      </c>
      <c r="AE112" s="185"/>
      <c r="AF112" s="186"/>
      <c r="AG112" s="186"/>
      <c r="AH112" s="186"/>
      <c r="AI112" s="186"/>
      <c r="AJ112" s="186"/>
      <c r="AK112" s="186"/>
      <c r="AL112" s="186"/>
      <c r="AM112" s="186"/>
      <c r="AN112" s="186"/>
      <c r="AO112" s="186"/>
      <c r="AP112" s="186"/>
      <c r="AQ112" s="187"/>
      <c r="AS112" s="59" t="str">
        <f t="shared" si="3"/>
        <v/>
      </c>
    </row>
    <row r="113" spans="2:45" ht="16.5" customHeight="1" x14ac:dyDescent="0.55000000000000004">
      <c r="B113" s="213"/>
      <c r="C113" s="162"/>
      <c r="D113" s="53"/>
      <c r="E113" s="53"/>
      <c r="F113" s="53"/>
      <c r="G113" s="53"/>
      <c r="H113" s="53"/>
      <c r="I113" s="53"/>
      <c r="J113" s="35" t="s">
        <v>65</v>
      </c>
      <c r="K113" s="56"/>
      <c r="L113" s="56"/>
      <c r="M113" s="56"/>
      <c r="N113" s="56"/>
      <c r="O113" s="103"/>
      <c r="P113" s="103"/>
      <c r="Q113" s="103"/>
      <c r="R113" s="103"/>
      <c r="S113" s="103"/>
      <c r="T113" s="103"/>
      <c r="U113" s="103"/>
      <c r="V113" s="103"/>
      <c r="W113" s="102"/>
      <c r="X113" s="184">
        <v>0</v>
      </c>
      <c r="Y113" s="184"/>
      <c r="Z113" s="184"/>
      <c r="AA113" s="184"/>
      <c r="AB113" s="184"/>
      <c r="AC113" s="184"/>
      <c r="AD113" s="41" t="s">
        <v>40</v>
      </c>
      <c r="AE113" s="185"/>
      <c r="AF113" s="186"/>
      <c r="AG113" s="186"/>
      <c r="AH113" s="186"/>
      <c r="AI113" s="186"/>
      <c r="AJ113" s="186"/>
      <c r="AK113" s="186"/>
      <c r="AL113" s="186"/>
      <c r="AM113" s="186"/>
      <c r="AN113" s="186"/>
      <c r="AO113" s="186"/>
      <c r="AP113" s="186"/>
      <c r="AQ113" s="187"/>
      <c r="AS113" s="59" t="str">
        <f t="shared" si="3"/>
        <v/>
      </c>
    </row>
    <row r="114" spans="2:45" ht="16.5" customHeight="1" x14ac:dyDescent="0.55000000000000004">
      <c r="B114" s="213"/>
      <c r="C114" s="162"/>
      <c r="D114" s="53"/>
      <c r="E114" s="53"/>
      <c r="F114" s="53"/>
      <c r="G114" s="53"/>
      <c r="H114" s="53"/>
      <c r="I114" s="53"/>
      <c r="J114" s="101" t="s">
        <v>66</v>
      </c>
      <c r="K114" s="56"/>
      <c r="L114" s="56"/>
      <c r="M114" s="56"/>
      <c r="N114" s="56"/>
      <c r="O114" s="103"/>
      <c r="P114" s="103"/>
      <c r="Q114" s="103"/>
      <c r="R114" s="103"/>
      <c r="S114" s="103"/>
      <c r="T114" s="103"/>
      <c r="U114" s="103"/>
      <c r="V114" s="103"/>
      <c r="W114" s="102"/>
      <c r="X114" s="184">
        <v>0</v>
      </c>
      <c r="Y114" s="184"/>
      <c r="Z114" s="184"/>
      <c r="AA114" s="184"/>
      <c r="AB114" s="184"/>
      <c r="AC114" s="184"/>
      <c r="AD114" s="41" t="s">
        <v>40</v>
      </c>
      <c r="AE114" s="185"/>
      <c r="AF114" s="186"/>
      <c r="AG114" s="186"/>
      <c r="AH114" s="186"/>
      <c r="AI114" s="186"/>
      <c r="AJ114" s="186"/>
      <c r="AK114" s="186"/>
      <c r="AL114" s="186"/>
      <c r="AM114" s="186"/>
      <c r="AN114" s="186"/>
      <c r="AO114" s="186"/>
      <c r="AP114" s="186"/>
      <c r="AQ114" s="187"/>
      <c r="AS114" s="59" t="str">
        <f t="shared" si="3"/>
        <v/>
      </c>
    </row>
    <row r="115" spans="2:45" ht="16.5" customHeight="1" x14ac:dyDescent="0.55000000000000004">
      <c r="B115" s="213"/>
      <c r="C115" s="54"/>
      <c r="D115" s="54"/>
      <c r="E115" s="54"/>
      <c r="F115" s="54"/>
      <c r="G115" s="54"/>
      <c r="H115" s="54"/>
      <c r="I115" s="58"/>
      <c r="J115" s="35" t="s">
        <v>74</v>
      </c>
      <c r="K115" s="45"/>
      <c r="L115" s="45"/>
      <c r="M115" s="45"/>
      <c r="N115" s="45"/>
      <c r="O115" s="45"/>
      <c r="P115" s="45"/>
      <c r="Q115" s="45"/>
      <c r="R115" s="45"/>
      <c r="S115" s="45"/>
      <c r="T115" s="45"/>
      <c r="U115" s="45"/>
      <c r="V115" s="45"/>
      <c r="W115" s="105"/>
      <c r="X115" s="196">
        <v>0</v>
      </c>
      <c r="Y115" s="184"/>
      <c r="Z115" s="184"/>
      <c r="AA115" s="184"/>
      <c r="AB115" s="184"/>
      <c r="AC115" s="184"/>
      <c r="AD115" s="41" t="s">
        <v>40</v>
      </c>
      <c r="AE115" s="185" t="str">
        <f>IF(X115&gt;0,"雇用保険受給資格者証（写） 表・裏面","")</f>
        <v/>
      </c>
      <c r="AF115" s="186"/>
      <c r="AG115" s="186"/>
      <c r="AH115" s="186"/>
      <c r="AI115" s="186"/>
      <c r="AJ115" s="186"/>
      <c r="AK115" s="186"/>
      <c r="AL115" s="186"/>
      <c r="AM115" s="186"/>
      <c r="AN115" s="186"/>
      <c r="AO115" s="186"/>
      <c r="AP115" s="186"/>
      <c r="AQ115" s="187"/>
      <c r="AS115" s="262"/>
    </row>
    <row r="116" spans="2:45" ht="16.5" customHeight="1" x14ac:dyDescent="0.55000000000000004">
      <c r="B116" s="213"/>
      <c r="C116" s="45" t="s">
        <v>67</v>
      </c>
      <c r="D116" s="45"/>
      <c r="E116" s="45"/>
      <c r="F116" s="45"/>
      <c r="G116" s="45"/>
      <c r="H116" s="45"/>
      <c r="I116" s="45"/>
      <c r="J116" s="45"/>
      <c r="K116" s="45"/>
      <c r="L116" s="45"/>
      <c r="M116" s="45"/>
      <c r="N116" s="45"/>
      <c r="O116" s="46"/>
      <c r="P116" s="46"/>
      <c r="Q116" s="46"/>
      <c r="R116" s="46"/>
      <c r="S116" s="46"/>
      <c r="T116" s="46"/>
      <c r="U116" s="46"/>
      <c r="V116" s="46"/>
      <c r="W116" s="47"/>
      <c r="X116" s="184">
        <v>0</v>
      </c>
      <c r="Y116" s="184"/>
      <c r="Z116" s="184"/>
      <c r="AA116" s="184"/>
      <c r="AB116" s="184"/>
      <c r="AC116" s="184"/>
      <c r="AD116" s="41" t="s">
        <v>40</v>
      </c>
      <c r="AE116" s="185" t="str">
        <f>IF(X116&gt;0,"証明となる書類（株の年間取引明細書等）","")</f>
        <v/>
      </c>
      <c r="AF116" s="186"/>
      <c r="AG116" s="186"/>
      <c r="AH116" s="186"/>
      <c r="AI116" s="186"/>
      <c r="AJ116" s="186"/>
      <c r="AK116" s="186"/>
      <c r="AL116" s="186"/>
      <c r="AM116" s="186"/>
      <c r="AN116" s="186"/>
      <c r="AO116" s="186"/>
      <c r="AP116" s="186"/>
      <c r="AQ116" s="187"/>
      <c r="AS116" s="262"/>
    </row>
    <row r="117" spans="2:45" ht="16.5" customHeight="1" x14ac:dyDescent="0.55000000000000004">
      <c r="B117" s="213"/>
      <c r="C117" s="54" t="s">
        <v>68</v>
      </c>
      <c r="D117" s="54"/>
      <c r="E117" s="54"/>
      <c r="F117" s="54"/>
      <c r="G117" s="54" t="s">
        <v>23</v>
      </c>
      <c r="H117" s="188"/>
      <c r="I117" s="188"/>
      <c r="J117" s="188"/>
      <c r="K117" s="188"/>
      <c r="L117" s="188"/>
      <c r="M117" s="188"/>
      <c r="N117" s="188"/>
      <c r="O117" s="188"/>
      <c r="P117" s="188"/>
      <c r="Q117" s="188"/>
      <c r="R117" s="188"/>
      <c r="S117" s="188"/>
      <c r="T117" s="188"/>
      <c r="U117" s="188"/>
      <c r="V117" s="188"/>
      <c r="W117" s="47" t="s">
        <v>28</v>
      </c>
      <c r="X117" s="196">
        <v>0</v>
      </c>
      <c r="Y117" s="184"/>
      <c r="Z117" s="184"/>
      <c r="AA117" s="184"/>
      <c r="AB117" s="184"/>
      <c r="AC117" s="184"/>
      <c r="AD117" s="41" t="s">
        <v>40</v>
      </c>
      <c r="AE117" s="185" t="str">
        <f>IF(X117&gt;0,"証明となる書類","")</f>
        <v/>
      </c>
      <c r="AF117" s="186"/>
      <c r="AG117" s="186"/>
      <c r="AH117" s="186"/>
      <c r="AI117" s="186"/>
      <c r="AJ117" s="186"/>
      <c r="AK117" s="186"/>
      <c r="AL117" s="186"/>
      <c r="AM117" s="186"/>
      <c r="AN117" s="186"/>
      <c r="AO117" s="186"/>
      <c r="AP117" s="186"/>
      <c r="AQ117" s="187"/>
      <c r="AS117" s="262"/>
    </row>
    <row r="118" spans="2:45" ht="16.5" customHeight="1" thickBot="1" x14ac:dyDescent="0.6">
      <c r="B118" s="213"/>
      <c r="C118" s="68" t="s">
        <v>69</v>
      </c>
      <c r="D118" s="68"/>
      <c r="E118" s="68"/>
      <c r="F118" s="68"/>
      <c r="G118" s="68"/>
      <c r="H118" s="68"/>
      <c r="I118" s="68"/>
      <c r="J118" s="68"/>
      <c r="K118" s="68"/>
      <c r="L118" s="68"/>
      <c r="M118" s="68"/>
      <c r="N118" s="68"/>
      <c r="O118" s="69"/>
      <c r="P118" s="69"/>
      <c r="Q118" s="69"/>
      <c r="R118" s="69"/>
      <c r="S118" s="69"/>
      <c r="T118" s="69"/>
      <c r="U118" s="69"/>
      <c r="V118" s="69"/>
      <c r="W118" s="70"/>
      <c r="X118" s="256">
        <f>SUM(X102:AC117)</f>
        <v>3000000</v>
      </c>
      <c r="Y118" s="257"/>
      <c r="Z118" s="257"/>
      <c r="AA118" s="257"/>
      <c r="AB118" s="257"/>
      <c r="AC118" s="257"/>
      <c r="AD118" s="70" t="s">
        <v>40</v>
      </c>
      <c r="AE118" s="71"/>
      <c r="AF118" s="69"/>
      <c r="AG118" s="69"/>
      <c r="AH118" s="69"/>
      <c r="AI118" s="69"/>
      <c r="AJ118" s="69"/>
      <c r="AK118" s="69"/>
      <c r="AL118" s="69"/>
      <c r="AM118" s="69"/>
      <c r="AN118" s="69"/>
      <c r="AO118" s="69"/>
      <c r="AP118" s="69"/>
      <c r="AQ118" s="72"/>
      <c r="AS118" s="38"/>
    </row>
    <row r="119" spans="2:45" ht="16.5" customHeight="1" x14ac:dyDescent="0.55000000000000004">
      <c r="B119" s="213"/>
      <c r="C119" s="79" t="s">
        <v>75</v>
      </c>
      <c r="D119" s="79"/>
      <c r="E119" s="79"/>
      <c r="F119" s="79"/>
      <c r="G119" s="79"/>
      <c r="H119" s="79"/>
      <c r="I119" s="79"/>
      <c r="J119" s="79"/>
      <c r="K119" s="79"/>
      <c r="L119" s="79"/>
      <c r="M119" s="79"/>
      <c r="N119" s="79"/>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2"/>
      <c r="AS119" s="38"/>
    </row>
    <row r="120" spans="2:45" ht="16.5" customHeight="1" x14ac:dyDescent="0.55000000000000004">
      <c r="B120" s="213"/>
      <c r="C120" s="159"/>
      <c r="D120" s="106"/>
      <c r="E120" s="106"/>
      <c r="F120" s="106" t="s">
        <v>71</v>
      </c>
      <c r="G120" s="106"/>
      <c r="H120" s="106"/>
      <c r="I120" s="106"/>
      <c r="J120" s="106"/>
      <c r="K120" s="106"/>
      <c r="L120" s="106"/>
      <c r="M120" s="106"/>
      <c r="N120" s="106"/>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63"/>
      <c r="AS120" s="38"/>
    </row>
    <row r="121" spans="2:45" ht="14" customHeight="1" x14ac:dyDescent="0.55000000000000004">
      <c r="B121" s="213"/>
      <c r="C121" s="160"/>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86"/>
      <c r="AS121" s="38"/>
    </row>
    <row r="122" spans="2:45" ht="14" customHeight="1" thickBot="1" x14ac:dyDescent="0.6">
      <c r="B122" s="214"/>
      <c r="C122" s="161"/>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112"/>
      <c r="AS122" s="38"/>
    </row>
    <row r="123" spans="2:45" ht="15" customHeight="1" x14ac:dyDescent="0.55000000000000004">
      <c r="B123" s="152"/>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S123" s="168"/>
    </row>
  </sheetData>
  <mergeCells count="138">
    <mergeCell ref="X118:AC118"/>
    <mergeCell ref="D121:AP122"/>
    <mergeCell ref="C123:AQ123"/>
    <mergeCell ref="AS115:AS117"/>
    <mergeCell ref="X116:AC116"/>
    <mergeCell ref="AE116:AQ116"/>
    <mergeCell ref="H117:V117"/>
    <mergeCell ref="X117:AC117"/>
    <mergeCell ref="AE117:AQ117"/>
    <mergeCell ref="X113:AC113"/>
    <mergeCell ref="AE113:AQ113"/>
    <mergeCell ref="X114:AC114"/>
    <mergeCell ref="AE114:AQ114"/>
    <mergeCell ref="X115:AC115"/>
    <mergeCell ref="AE115:AQ115"/>
    <mergeCell ref="X110:AC110"/>
    <mergeCell ref="AE110:AQ110"/>
    <mergeCell ref="X111:AC111"/>
    <mergeCell ref="AE111:AQ111"/>
    <mergeCell ref="X112:AC112"/>
    <mergeCell ref="AE112:AQ112"/>
    <mergeCell ref="M107:V107"/>
    <mergeCell ref="X107:AC107"/>
    <mergeCell ref="X108:AC108"/>
    <mergeCell ref="AE108:AQ108"/>
    <mergeCell ref="X109:AC109"/>
    <mergeCell ref="AE109:AQ109"/>
    <mergeCell ref="AS102:AS104"/>
    <mergeCell ref="AE103:AQ103"/>
    <mergeCell ref="AE104:AQ104"/>
    <mergeCell ref="M105:V105"/>
    <mergeCell ref="X105:AC105"/>
    <mergeCell ref="M106:V106"/>
    <mergeCell ref="X106:AC106"/>
    <mergeCell ref="D98:AP99"/>
    <mergeCell ref="C101:W101"/>
    <mergeCell ref="X101:AD101"/>
    <mergeCell ref="AE101:AQ101"/>
    <mergeCell ref="X102:AC104"/>
    <mergeCell ref="AE102:AQ102"/>
    <mergeCell ref="X93:AC93"/>
    <mergeCell ref="AE93:AQ93"/>
    <mergeCell ref="H94:V94"/>
    <mergeCell ref="X94:AC94"/>
    <mergeCell ref="AE94:AQ94"/>
    <mergeCell ref="X95:AC95"/>
    <mergeCell ref="X90:AC90"/>
    <mergeCell ref="AE90:AQ90"/>
    <mergeCell ref="X91:AC91"/>
    <mergeCell ref="AE91:AQ91"/>
    <mergeCell ref="X92:AC92"/>
    <mergeCell ref="AE92:AQ92"/>
    <mergeCell ref="X87:AC87"/>
    <mergeCell ref="AE87:AQ87"/>
    <mergeCell ref="X88:AC88"/>
    <mergeCell ref="AE88:AQ88"/>
    <mergeCell ref="X89:AC89"/>
    <mergeCell ref="AE89:AQ89"/>
    <mergeCell ref="M84:V84"/>
    <mergeCell ref="X84:AC84"/>
    <mergeCell ref="M85:V85"/>
    <mergeCell ref="X85:AC85"/>
    <mergeCell ref="X86:AC86"/>
    <mergeCell ref="AE86:AQ86"/>
    <mergeCell ref="X81:AC82"/>
    <mergeCell ref="AE81:AQ81"/>
    <mergeCell ref="AS81:AS82"/>
    <mergeCell ref="AE82:AQ82"/>
    <mergeCell ref="M83:V83"/>
    <mergeCell ref="X83:AC83"/>
    <mergeCell ref="B65:B122"/>
    <mergeCell ref="W65:AF65"/>
    <mergeCell ref="Q68:R68"/>
    <mergeCell ref="T68:X68"/>
    <mergeCell ref="O69:Z69"/>
    <mergeCell ref="S72:AF72"/>
    <mergeCell ref="I73:M73"/>
    <mergeCell ref="S73:Z73"/>
    <mergeCell ref="W42:AQ44"/>
    <mergeCell ref="M43:U44"/>
    <mergeCell ref="P51:V52"/>
    <mergeCell ref="W54:AQ54"/>
    <mergeCell ref="M56:U57"/>
    <mergeCell ref="M59:U60"/>
    <mergeCell ref="AA73:AD73"/>
    <mergeCell ref="AE73:AG73"/>
    <mergeCell ref="S74:AF74"/>
    <mergeCell ref="AH77:AL77"/>
    <mergeCell ref="AM77:AO77"/>
    <mergeCell ref="C80:W80"/>
    <mergeCell ref="X80:AD80"/>
    <mergeCell ref="AE80:AQ80"/>
    <mergeCell ref="P61:V61"/>
    <mergeCell ref="AK64:AP64"/>
    <mergeCell ref="J33:AL33"/>
    <mergeCell ref="M35:U36"/>
    <mergeCell ref="W36:AF36"/>
    <mergeCell ref="R37:AF37"/>
    <mergeCell ref="AH37:AP37"/>
    <mergeCell ref="B38:B63"/>
    <mergeCell ref="AH38:AL38"/>
    <mergeCell ref="AM38:AO38"/>
    <mergeCell ref="AP38:AQ38"/>
    <mergeCell ref="W41:AQ41"/>
    <mergeCell ref="B13:B37"/>
    <mergeCell ref="C14:V14"/>
    <mergeCell ref="W14:AQ14"/>
    <mergeCell ref="W15:AQ15"/>
    <mergeCell ref="I18:U18"/>
    <mergeCell ref="C19:I19"/>
    <mergeCell ref="J19:U19"/>
    <mergeCell ref="C20:I20"/>
    <mergeCell ref="J20:P20"/>
    <mergeCell ref="W21:AI21"/>
    <mergeCell ref="AG1:AP1"/>
    <mergeCell ref="C2:AQ2"/>
    <mergeCell ref="AA7:AM8"/>
    <mergeCell ref="AN7:AO8"/>
    <mergeCell ref="E25:AO25"/>
    <mergeCell ref="W26:AI26"/>
    <mergeCell ref="V27:W27"/>
    <mergeCell ref="Y27:AB27"/>
    <mergeCell ref="N31:P31"/>
    <mergeCell ref="Q31:R31"/>
    <mergeCell ref="S31:T31"/>
    <mergeCell ref="V31:W31"/>
    <mergeCell ref="Y31:Z31"/>
    <mergeCell ref="AE31:AQ32"/>
    <mergeCell ref="AS7:AS8"/>
    <mergeCell ref="M8:N8"/>
    <mergeCell ref="P8:Q8"/>
    <mergeCell ref="S8:T8"/>
    <mergeCell ref="AK9:AQ9"/>
    <mergeCell ref="J11:V11"/>
    <mergeCell ref="X11:Z11"/>
    <mergeCell ref="AA11:AD11"/>
    <mergeCell ref="AG11:AI11"/>
    <mergeCell ref="AJ11:AM11"/>
  </mergeCells>
  <phoneticPr fontId="3"/>
  <conditionalFormatting sqref="C38:AQ63">
    <cfRule type="expression" dxfId="29" priority="5">
      <formula>$AM$38="不要"</formula>
    </cfRule>
  </conditionalFormatting>
  <conditionalFormatting sqref="C75:AQ122">
    <cfRule type="expression" dxfId="28" priority="13">
      <formula>$AM$77="不要"</formula>
    </cfRule>
  </conditionalFormatting>
  <conditionalFormatting sqref="E25:AO25">
    <cfRule type="expression" dxfId="27" priority="24">
      <formula>C24=TRUE</formula>
    </cfRule>
  </conditionalFormatting>
  <conditionalFormatting sqref="H94">
    <cfRule type="expression" dxfId="26" priority="15">
      <formula>$X$94&gt;0</formula>
    </cfRule>
  </conditionalFormatting>
  <conditionalFormatting sqref="H117">
    <cfRule type="expression" dxfId="25" priority="6">
      <formula>$X$117&gt;0</formula>
    </cfRule>
  </conditionalFormatting>
  <conditionalFormatting sqref="I73">
    <cfRule type="expression" dxfId="24" priority="23">
      <formula>D72=TRUE</formula>
    </cfRule>
  </conditionalFormatting>
  <conditionalFormatting sqref="J20:P20">
    <cfRule type="expression" dxfId="23" priority="30">
      <formula>C18=TRUE</formula>
    </cfRule>
  </conditionalFormatting>
  <conditionalFormatting sqref="J19:U19">
    <cfRule type="expression" dxfId="22" priority="31">
      <formula>C18=TRUE</formula>
    </cfRule>
  </conditionalFormatting>
  <conditionalFormatting sqref="J33:AL33">
    <cfRule type="expression" dxfId="21" priority="25">
      <formula>$C$33=TRUE</formula>
    </cfRule>
  </conditionalFormatting>
  <conditionalFormatting sqref="M83:V85">
    <cfRule type="expression" dxfId="20" priority="18">
      <formula>$X83&gt;0</formula>
    </cfRule>
  </conditionalFormatting>
  <conditionalFormatting sqref="M105:V107">
    <cfRule type="expression" dxfId="19" priority="12">
      <formula>$X105&gt;0</formula>
    </cfRule>
  </conditionalFormatting>
  <conditionalFormatting sqref="Q68:R68">
    <cfRule type="expression" dxfId="18" priority="20">
      <formula>D68=TRUE</formula>
    </cfRule>
  </conditionalFormatting>
  <conditionalFormatting sqref="R37:AF37">
    <cfRule type="expression" dxfId="17" priority="29">
      <formula>$D$37=TRUE</formula>
    </cfRule>
  </conditionalFormatting>
  <conditionalFormatting sqref="S31">
    <cfRule type="expression" dxfId="16" priority="28">
      <formula>$D$31=TRUE</formula>
    </cfRule>
  </conditionalFormatting>
  <conditionalFormatting sqref="S73">
    <cfRule type="expression" dxfId="15" priority="22">
      <formula>D72=TRUE</formula>
    </cfRule>
  </conditionalFormatting>
  <conditionalFormatting sqref="T68:X68">
    <cfRule type="expression" dxfId="14" priority="19">
      <formula>D68=TRUE</formula>
    </cfRule>
  </conditionalFormatting>
  <conditionalFormatting sqref="V27">
    <cfRule type="expression" dxfId="13" priority="2">
      <formula>$C$27=TRUE</formula>
    </cfRule>
  </conditionalFormatting>
  <conditionalFormatting sqref="V31">
    <cfRule type="expression" dxfId="12" priority="27">
      <formula>$D$31=TRUE</formula>
    </cfRule>
  </conditionalFormatting>
  <conditionalFormatting sqref="X83:AC94">
    <cfRule type="expression" dxfId="11" priority="17">
      <formula>$V$83="あり"</formula>
    </cfRule>
  </conditionalFormatting>
  <conditionalFormatting sqref="X86:AC87 X89:AC94">
    <cfRule type="expression" dxfId="10" priority="16">
      <formula>$V86="あり"</formula>
    </cfRule>
  </conditionalFormatting>
  <conditionalFormatting sqref="X88:AC88">
    <cfRule type="expression" dxfId="9" priority="32">
      <formula>#REF!="あり"</formula>
    </cfRule>
  </conditionalFormatting>
  <conditionalFormatting sqref="X102:AC104">
    <cfRule type="expression" dxfId="8" priority="14">
      <formula>$V$102="あり"</formula>
    </cfRule>
  </conditionalFormatting>
  <conditionalFormatting sqref="X105:AC114">
    <cfRule type="expression" dxfId="7" priority="9">
      <formula>$V$83="あり"</formula>
    </cfRule>
  </conditionalFormatting>
  <conditionalFormatting sqref="X108:AC109">
    <cfRule type="expression" dxfId="6" priority="11">
      <formula>$V108="あり"</formula>
    </cfRule>
  </conditionalFormatting>
  <conditionalFormatting sqref="X110:AC110">
    <cfRule type="expression" dxfId="5" priority="10">
      <formula>#REF!="あり"</formula>
    </cfRule>
  </conditionalFormatting>
  <conditionalFormatting sqref="X111:AC117">
    <cfRule type="expression" dxfId="4" priority="7">
      <formula>$V111="あり"</formula>
    </cfRule>
  </conditionalFormatting>
  <conditionalFormatting sqref="X116:AC117">
    <cfRule type="expression" dxfId="3" priority="8">
      <formula>$V$83="あり"</formula>
    </cfRule>
  </conditionalFormatting>
  <conditionalFormatting sqref="Y31">
    <cfRule type="expression" dxfId="2" priority="26">
      <formula>$D$31=TRUE</formula>
    </cfRule>
  </conditionalFormatting>
  <conditionalFormatting sqref="Y27:AB27">
    <cfRule type="expression" dxfId="1" priority="1">
      <formula>$C$27=TRUE</formula>
    </cfRule>
  </conditionalFormatting>
  <conditionalFormatting sqref="AE73">
    <cfRule type="expression" dxfId="0" priority="21">
      <formula>D72=TRUE</formula>
    </cfRule>
  </conditionalFormatting>
  <dataValidations count="1">
    <dataValidation imeMode="off" allowBlank="1" showInputMessage="1" showErrorMessage="1" sqref="AJ11:AM11" xr:uid="{66001EF1-5032-4F62-9D4F-0436A9489F23}"/>
  </dataValidations>
  <hyperlinks>
    <hyperlink ref="W42:AQ44" r:id="rId1" display="https://www.omron-kenpo.org/system/data/etc/52/52_1.pdf" xr:uid="{7142A9C1-7A80-4442-8222-9094B827D4D5}"/>
  </hyperlinks>
  <printOptions horizontalCentered="1" verticalCentered="1"/>
  <pageMargins left="0" right="0" top="0" bottom="0" header="7.874015748031496E-2" footer="7.874015748031496E-2"/>
  <pageSetup paperSize="9" scale="80" fitToHeight="0" orientation="portrait" r:id="rId2"/>
  <headerFooter>
    <oddHeader>&amp;L（秘密）</oddHeader>
    <oddFooter>&amp;Cオムロン健康保険組合&amp;RR8.05改</oddFooter>
  </headerFooter>
  <rowBreaks count="1" manualBreakCount="1">
    <brk id="64" max="43" man="1"/>
  </rowBreaks>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locked="0" defaultSize="0" autoFill="0" autoLine="0" autoPict="0">
                <anchor moveWithCells="1">
                  <from>
                    <xdr:col>2</xdr:col>
                    <xdr:colOff>31750</xdr:colOff>
                    <xdr:row>14</xdr:row>
                    <xdr:rowOff>25400</xdr:rowOff>
                  </from>
                  <to>
                    <xdr:col>18</xdr:col>
                    <xdr:colOff>25400</xdr:colOff>
                    <xdr:row>15</xdr:row>
                    <xdr:rowOff>0</xdr:rowOff>
                  </to>
                </anchor>
              </controlPr>
            </control>
          </mc:Choice>
        </mc:AlternateContent>
        <mc:AlternateContent xmlns:mc="http://schemas.openxmlformats.org/markup-compatibility/2006">
          <mc:Choice Requires="x14">
            <control shapeId="9218" r:id="rId6" name="Check Box 2">
              <controlPr locked="0" defaultSize="0" autoFill="0" autoLine="0" autoPict="0">
                <anchor moveWithCells="1">
                  <from>
                    <xdr:col>2</xdr:col>
                    <xdr:colOff>31750</xdr:colOff>
                    <xdr:row>15</xdr:row>
                    <xdr:rowOff>25400</xdr:rowOff>
                  </from>
                  <to>
                    <xdr:col>16</xdr:col>
                    <xdr:colOff>44450</xdr:colOff>
                    <xdr:row>16</xdr:row>
                    <xdr:rowOff>0</xdr:rowOff>
                  </to>
                </anchor>
              </controlPr>
            </control>
          </mc:Choice>
        </mc:AlternateContent>
        <mc:AlternateContent xmlns:mc="http://schemas.openxmlformats.org/markup-compatibility/2006">
          <mc:Choice Requires="x14">
            <control shapeId="9219" r:id="rId7" name="Check Box 3">
              <controlPr locked="0" defaultSize="0" autoFill="0" autoLine="0" autoPict="0">
                <anchor moveWithCells="1">
                  <from>
                    <xdr:col>2</xdr:col>
                    <xdr:colOff>31750</xdr:colOff>
                    <xdr:row>16</xdr:row>
                    <xdr:rowOff>25400</xdr:rowOff>
                  </from>
                  <to>
                    <xdr:col>20</xdr:col>
                    <xdr:colOff>114300</xdr:colOff>
                    <xdr:row>17</xdr:row>
                    <xdr:rowOff>31750</xdr:rowOff>
                  </to>
                </anchor>
              </controlPr>
            </control>
          </mc:Choice>
        </mc:AlternateContent>
        <mc:AlternateContent xmlns:mc="http://schemas.openxmlformats.org/markup-compatibility/2006">
          <mc:Choice Requires="x14">
            <control shapeId="9220" r:id="rId8" name="Check Box 4">
              <controlPr locked="0" defaultSize="0" autoFill="0" autoLine="0" autoPict="0">
                <anchor moveWithCells="1">
                  <from>
                    <xdr:col>2</xdr:col>
                    <xdr:colOff>31750</xdr:colOff>
                    <xdr:row>17</xdr:row>
                    <xdr:rowOff>25400</xdr:rowOff>
                  </from>
                  <to>
                    <xdr:col>8</xdr:col>
                    <xdr:colOff>44450</xdr:colOff>
                    <xdr:row>18</xdr:row>
                    <xdr:rowOff>0</xdr:rowOff>
                  </to>
                </anchor>
              </controlPr>
            </control>
          </mc:Choice>
        </mc:AlternateContent>
        <mc:AlternateContent xmlns:mc="http://schemas.openxmlformats.org/markup-compatibility/2006">
          <mc:Choice Requires="x14">
            <control shapeId="9221" r:id="rId9" name="Check Box 5">
              <controlPr locked="0" defaultSize="0" autoFill="0" autoLine="0" autoPict="0">
                <anchor moveWithCells="1">
                  <from>
                    <xdr:col>2</xdr:col>
                    <xdr:colOff>25400</xdr:colOff>
                    <xdr:row>41</xdr:row>
                    <xdr:rowOff>0</xdr:rowOff>
                  </from>
                  <to>
                    <xdr:col>21</xdr:col>
                    <xdr:colOff>31750</xdr:colOff>
                    <xdr:row>42</xdr:row>
                    <xdr:rowOff>0</xdr:rowOff>
                  </to>
                </anchor>
              </controlPr>
            </control>
          </mc:Choice>
        </mc:AlternateContent>
        <mc:AlternateContent xmlns:mc="http://schemas.openxmlformats.org/markup-compatibility/2006">
          <mc:Choice Requires="x14">
            <control shapeId="9222" r:id="rId10" name="Check Box 6">
              <controlPr locked="0" defaultSize="0" autoFill="0" autoLine="0" autoPict="0">
                <anchor moveWithCells="1">
                  <from>
                    <xdr:col>3</xdr:col>
                    <xdr:colOff>25400</xdr:colOff>
                    <xdr:row>42</xdr:row>
                    <xdr:rowOff>0</xdr:rowOff>
                  </from>
                  <to>
                    <xdr:col>12</xdr:col>
                    <xdr:colOff>0</xdr:colOff>
                    <xdr:row>42</xdr:row>
                    <xdr:rowOff>184150</xdr:rowOff>
                  </to>
                </anchor>
              </controlPr>
            </control>
          </mc:Choice>
        </mc:AlternateContent>
        <mc:AlternateContent xmlns:mc="http://schemas.openxmlformats.org/markup-compatibility/2006">
          <mc:Choice Requires="x14">
            <control shapeId="9223" r:id="rId11" name="Check Box 7">
              <controlPr locked="0" defaultSize="0" autoFill="0" autoLine="0" autoPict="0">
                <anchor moveWithCells="1">
                  <from>
                    <xdr:col>3</xdr:col>
                    <xdr:colOff>25400</xdr:colOff>
                    <xdr:row>43</xdr:row>
                    <xdr:rowOff>0</xdr:rowOff>
                  </from>
                  <to>
                    <xdr:col>12</xdr:col>
                    <xdr:colOff>0</xdr:colOff>
                    <xdr:row>44</xdr:row>
                    <xdr:rowOff>0</xdr:rowOff>
                  </to>
                </anchor>
              </controlPr>
            </control>
          </mc:Choice>
        </mc:AlternateContent>
        <mc:AlternateContent xmlns:mc="http://schemas.openxmlformats.org/markup-compatibility/2006">
          <mc:Choice Requires="x14">
            <control shapeId="9224" r:id="rId12" name="Check Box 8">
              <controlPr locked="0" defaultSize="0" autoFill="0" autoLine="0" autoPict="0">
                <anchor moveWithCells="1">
                  <from>
                    <xdr:col>2</xdr:col>
                    <xdr:colOff>25400</xdr:colOff>
                    <xdr:row>44</xdr:row>
                    <xdr:rowOff>0</xdr:rowOff>
                  </from>
                  <to>
                    <xdr:col>21</xdr:col>
                    <xdr:colOff>69850</xdr:colOff>
                    <xdr:row>45</xdr:row>
                    <xdr:rowOff>0</xdr:rowOff>
                  </to>
                </anchor>
              </controlPr>
            </control>
          </mc:Choice>
        </mc:AlternateContent>
        <mc:AlternateContent xmlns:mc="http://schemas.openxmlformats.org/markup-compatibility/2006">
          <mc:Choice Requires="x14">
            <control shapeId="9225" r:id="rId13" name="Check Box 9">
              <controlPr locked="0" defaultSize="0" autoFill="0" autoLine="0" autoPict="0">
                <anchor moveWithCells="1">
                  <from>
                    <xdr:col>3</xdr:col>
                    <xdr:colOff>31750</xdr:colOff>
                    <xdr:row>47</xdr:row>
                    <xdr:rowOff>6350</xdr:rowOff>
                  </from>
                  <to>
                    <xdr:col>19</xdr:col>
                    <xdr:colOff>101600</xdr:colOff>
                    <xdr:row>47</xdr:row>
                    <xdr:rowOff>184150</xdr:rowOff>
                  </to>
                </anchor>
              </controlPr>
            </control>
          </mc:Choice>
        </mc:AlternateContent>
        <mc:AlternateContent xmlns:mc="http://schemas.openxmlformats.org/markup-compatibility/2006">
          <mc:Choice Requires="x14">
            <control shapeId="9226" r:id="rId14" name="Check Box 10">
              <controlPr locked="0" defaultSize="0" autoFill="0" autoLine="0" autoPict="0">
                <anchor moveWithCells="1">
                  <from>
                    <xdr:col>3</xdr:col>
                    <xdr:colOff>25400</xdr:colOff>
                    <xdr:row>48</xdr:row>
                    <xdr:rowOff>25400</xdr:rowOff>
                  </from>
                  <to>
                    <xdr:col>11</xdr:col>
                    <xdr:colOff>184150</xdr:colOff>
                    <xdr:row>49</xdr:row>
                    <xdr:rowOff>0</xdr:rowOff>
                  </to>
                </anchor>
              </controlPr>
            </control>
          </mc:Choice>
        </mc:AlternateContent>
        <mc:AlternateContent xmlns:mc="http://schemas.openxmlformats.org/markup-compatibility/2006">
          <mc:Choice Requires="x14">
            <control shapeId="9227" r:id="rId15" name="Check Box 11">
              <controlPr locked="0" defaultSize="0" autoFill="0" autoLine="0" autoPict="0">
                <anchor moveWithCells="1">
                  <from>
                    <xdr:col>2</xdr:col>
                    <xdr:colOff>38100</xdr:colOff>
                    <xdr:row>49</xdr:row>
                    <xdr:rowOff>31750</xdr:rowOff>
                  </from>
                  <to>
                    <xdr:col>21</xdr:col>
                    <xdr:colOff>50800</xdr:colOff>
                    <xdr:row>50</xdr:row>
                    <xdr:rowOff>31750</xdr:rowOff>
                  </to>
                </anchor>
              </controlPr>
            </control>
          </mc:Choice>
        </mc:AlternateContent>
        <mc:AlternateContent xmlns:mc="http://schemas.openxmlformats.org/markup-compatibility/2006">
          <mc:Choice Requires="x14">
            <control shapeId="9228" r:id="rId16" name="Check Box 12">
              <controlPr locked="0" defaultSize="0" autoFill="0" autoLine="0" autoPict="0">
                <anchor moveWithCells="1">
                  <from>
                    <xdr:col>3</xdr:col>
                    <xdr:colOff>25400</xdr:colOff>
                    <xdr:row>50</xdr:row>
                    <xdr:rowOff>0</xdr:rowOff>
                  </from>
                  <to>
                    <xdr:col>12</xdr:col>
                    <xdr:colOff>0</xdr:colOff>
                    <xdr:row>50</xdr:row>
                    <xdr:rowOff>184150</xdr:rowOff>
                  </to>
                </anchor>
              </controlPr>
            </control>
          </mc:Choice>
        </mc:AlternateContent>
        <mc:AlternateContent xmlns:mc="http://schemas.openxmlformats.org/markup-compatibility/2006">
          <mc:Choice Requires="x14">
            <control shapeId="9229" r:id="rId17" name="Check Box 13">
              <controlPr locked="0" defaultSize="0" autoFill="0" autoLine="0" autoPict="0">
                <anchor moveWithCells="1">
                  <from>
                    <xdr:col>3</xdr:col>
                    <xdr:colOff>25400</xdr:colOff>
                    <xdr:row>51</xdr:row>
                    <xdr:rowOff>0</xdr:rowOff>
                  </from>
                  <to>
                    <xdr:col>15</xdr:col>
                    <xdr:colOff>76200</xdr:colOff>
                    <xdr:row>52</xdr:row>
                    <xdr:rowOff>0</xdr:rowOff>
                  </to>
                </anchor>
              </controlPr>
            </control>
          </mc:Choice>
        </mc:AlternateContent>
        <mc:AlternateContent xmlns:mc="http://schemas.openxmlformats.org/markup-compatibility/2006">
          <mc:Choice Requires="x14">
            <control shapeId="9230" r:id="rId18" name="Check Box 14">
              <controlPr locked="0" defaultSize="0" autoFill="0" autoLine="0" autoPict="0">
                <anchor moveWithCells="1">
                  <from>
                    <xdr:col>2</xdr:col>
                    <xdr:colOff>25400</xdr:colOff>
                    <xdr:row>52</xdr:row>
                    <xdr:rowOff>0</xdr:rowOff>
                  </from>
                  <to>
                    <xdr:col>21</xdr:col>
                    <xdr:colOff>31750</xdr:colOff>
                    <xdr:row>53</xdr:row>
                    <xdr:rowOff>0</xdr:rowOff>
                  </to>
                </anchor>
              </controlPr>
            </control>
          </mc:Choice>
        </mc:AlternateContent>
        <mc:AlternateContent xmlns:mc="http://schemas.openxmlformats.org/markup-compatibility/2006">
          <mc:Choice Requires="x14">
            <control shapeId="9231" r:id="rId19" name="Check Box 15">
              <controlPr locked="0" defaultSize="0" autoFill="0" autoLine="0" autoPict="0" altText="あり">
                <anchor moveWithCells="1">
                  <from>
                    <xdr:col>3</xdr:col>
                    <xdr:colOff>31750</xdr:colOff>
                    <xdr:row>55</xdr:row>
                    <xdr:rowOff>0</xdr:rowOff>
                  </from>
                  <to>
                    <xdr:col>8</xdr:col>
                    <xdr:colOff>114300</xdr:colOff>
                    <xdr:row>56</xdr:row>
                    <xdr:rowOff>0</xdr:rowOff>
                  </to>
                </anchor>
              </controlPr>
            </control>
          </mc:Choice>
        </mc:AlternateContent>
        <mc:AlternateContent xmlns:mc="http://schemas.openxmlformats.org/markup-compatibility/2006">
          <mc:Choice Requires="x14">
            <control shapeId="9232" r:id="rId20" name="Check Box 16">
              <controlPr locked="0" defaultSize="0" autoFill="0" autoLine="0" autoPict="0">
                <anchor moveWithCells="1">
                  <from>
                    <xdr:col>3</xdr:col>
                    <xdr:colOff>25400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9233" r:id="rId21" name="Check Box 17">
              <controlPr locked="0" defaultSize="0" autoFill="0" autoLine="0" autoPict="0">
                <anchor moveWithCells="1">
                  <from>
                    <xdr:col>3</xdr:col>
                    <xdr:colOff>31750</xdr:colOff>
                    <xdr:row>58</xdr:row>
                    <xdr:rowOff>0</xdr:rowOff>
                  </from>
                  <to>
                    <xdr:col>8</xdr:col>
                    <xdr:colOff>120650</xdr:colOff>
                    <xdr:row>59</xdr:row>
                    <xdr:rowOff>0</xdr:rowOff>
                  </to>
                </anchor>
              </controlPr>
            </control>
          </mc:Choice>
        </mc:AlternateContent>
        <mc:AlternateContent xmlns:mc="http://schemas.openxmlformats.org/markup-compatibility/2006">
          <mc:Choice Requires="x14">
            <control shapeId="9234" r:id="rId22" name="Check Box 18">
              <controlPr locked="0" defaultSize="0" autoFill="0" autoLine="0" autoPict="0">
                <anchor moveWithCells="1">
                  <from>
                    <xdr:col>3</xdr:col>
                    <xdr:colOff>31750</xdr:colOff>
                    <xdr:row>59</xdr:row>
                    <xdr:rowOff>0</xdr:rowOff>
                  </from>
                  <to>
                    <xdr:col>8</xdr:col>
                    <xdr:colOff>114300</xdr:colOff>
                    <xdr:row>60</xdr:row>
                    <xdr:rowOff>0</xdr:rowOff>
                  </to>
                </anchor>
              </controlPr>
            </control>
          </mc:Choice>
        </mc:AlternateContent>
        <mc:AlternateContent xmlns:mc="http://schemas.openxmlformats.org/markup-compatibility/2006">
          <mc:Choice Requires="x14">
            <control shapeId="9235" r:id="rId23" name="Check Box 19">
              <controlPr locked="0" defaultSize="0" autoFill="0" autoLine="0" autoPict="0">
                <anchor moveWithCells="1">
                  <from>
                    <xdr:col>3</xdr:col>
                    <xdr:colOff>25400</xdr:colOff>
                    <xdr:row>62</xdr:row>
                    <xdr:rowOff>0</xdr:rowOff>
                  </from>
                  <to>
                    <xdr:col>8</xdr:col>
                    <xdr:colOff>114300</xdr:colOff>
                    <xdr:row>62</xdr:row>
                    <xdr:rowOff>184150</xdr:rowOff>
                  </to>
                </anchor>
              </controlPr>
            </control>
          </mc:Choice>
        </mc:AlternateContent>
        <mc:AlternateContent xmlns:mc="http://schemas.openxmlformats.org/markup-compatibility/2006">
          <mc:Choice Requires="x14">
            <control shapeId="9236" r:id="rId24" name="Check Box 20">
              <controlPr locked="0" defaultSize="0" autoFill="0" autoLine="0" autoPict="0">
                <anchor moveWithCells="1">
                  <from>
                    <xdr:col>2</xdr:col>
                    <xdr:colOff>31750</xdr:colOff>
                    <xdr:row>34</xdr:row>
                    <xdr:rowOff>0</xdr:rowOff>
                  </from>
                  <to>
                    <xdr:col>7</xdr:col>
                    <xdr:colOff>114300</xdr:colOff>
                    <xdr:row>35</xdr:row>
                    <xdr:rowOff>0</xdr:rowOff>
                  </to>
                </anchor>
              </controlPr>
            </control>
          </mc:Choice>
        </mc:AlternateContent>
        <mc:AlternateContent xmlns:mc="http://schemas.openxmlformats.org/markup-compatibility/2006">
          <mc:Choice Requires="x14">
            <control shapeId="9237" r:id="rId25" name="Check Box 21">
              <controlPr locked="0" defaultSize="0" autoFill="0" autoLine="0" autoPict="0">
                <anchor moveWithCells="1">
                  <from>
                    <xdr:col>2</xdr:col>
                    <xdr:colOff>31750</xdr:colOff>
                    <xdr:row>35</xdr:row>
                    <xdr:rowOff>0</xdr:rowOff>
                  </from>
                  <to>
                    <xdr:col>7</xdr:col>
                    <xdr:colOff>114300</xdr:colOff>
                    <xdr:row>36</xdr:row>
                    <xdr:rowOff>0</xdr:rowOff>
                  </to>
                </anchor>
              </controlPr>
            </control>
          </mc:Choice>
        </mc:AlternateContent>
        <mc:AlternateContent xmlns:mc="http://schemas.openxmlformats.org/markup-compatibility/2006">
          <mc:Choice Requires="x14">
            <control shapeId="9238" r:id="rId26" name="Check Box 22">
              <controlPr locked="0" defaultSize="0" autoFill="0" autoLine="0" autoPict="0">
                <anchor moveWithCells="1">
                  <from>
                    <xdr:col>3</xdr:col>
                    <xdr:colOff>31750</xdr:colOff>
                    <xdr:row>36</xdr:row>
                    <xdr:rowOff>0</xdr:rowOff>
                  </from>
                  <to>
                    <xdr:col>11</xdr:col>
                    <xdr:colOff>25400</xdr:colOff>
                    <xdr:row>37</xdr:row>
                    <xdr:rowOff>25400</xdr:rowOff>
                  </to>
                </anchor>
              </controlPr>
            </control>
          </mc:Choice>
        </mc:AlternateContent>
        <mc:AlternateContent xmlns:mc="http://schemas.openxmlformats.org/markup-compatibility/2006">
          <mc:Choice Requires="x14">
            <control shapeId="9239" r:id="rId27" name="Check Box 23">
              <controlPr locked="0" defaultSize="0" autoFill="0" autoLine="0" autoPict="0">
                <anchor moveWithCells="1">
                  <from>
                    <xdr:col>13</xdr:col>
                    <xdr:colOff>25400</xdr:colOff>
                    <xdr:row>36</xdr:row>
                    <xdr:rowOff>0</xdr:rowOff>
                  </from>
                  <to>
                    <xdr:col>16</xdr:col>
                    <xdr:colOff>0</xdr:colOff>
                    <xdr:row>37</xdr:row>
                    <xdr:rowOff>25400</xdr:rowOff>
                  </to>
                </anchor>
              </controlPr>
            </control>
          </mc:Choice>
        </mc:AlternateContent>
        <mc:AlternateContent xmlns:mc="http://schemas.openxmlformats.org/markup-compatibility/2006">
          <mc:Choice Requires="x14">
            <control shapeId="9240" r:id="rId28" name="Check Box 24">
              <controlPr locked="0" defaultSize="0" autoFill="0" autoLine="0" autoPict="0">
                <anchor moveWithCells="1">
                  <from>
                    <xdr:col>2</xdr:col>
                    <xdr:colOff>31750</xdr:colOff>
                    <xdr:row>28</xdr:row>
                    <xdr:rowOff>0</xdr:rowOff>
                  </from>
                  <to>
                    <xdr:col>16</xdr:col>
                    <xdr:colOff>127000</xdr:colOff>
                    <xdr:row>28</xdr:row>
                    <xdr:rowOff>184150</xdr:rowOff>
                  </to>
                </anchor>
              </controlPr>
            </control>
          </mc:Choice>
        </mc:AlternateContent>
        <mc:AlternateContent xmlns:mc="http://schemas.openxmlformats.org/markup-compatibility/2006">
          <mc:Choice Requires="x14">
            <control shapeId="9241" r:id="rId29" name="Check Box 25">
              <controlPr locked="0" defaultSize="0" autoFill="0" autoLine="0" autoPict="0">
                <anchor moveWithCells="1">
                  <from>
                    <xdr:col>2</xdr:col>
                    <xdr:colOff>31750</xdr:colOff>
                    <xdr:row>29</xdr:row>
                    <xdr:rowOff>0</xdr:rowOff>
                  </from>
                  <to>
                    <xdr:col>11</xdr:col>
                    <xdr:colOff>0</xdr:colOff>
                    <xdr:row>29</xdr:row>
                    <xdr:rowOff>184150</xdr:rowOff>
                  </to>
                </anchor>
              </controlPr>
            </control>
          </mc:Choice>
        </mc:AlternateContent>
        <mc:AlternateContent xmlns:mc="http://schemas.openxmlformats.org/markup-compatibility/2006">
          <mc:Choice Requires="x14">
            <control shapeId="9242" r:id="rId30" name="Check Box 26">
              <controlPr locked="0" defaultSize="0" autoFill="0" autoLine="0" autoPict="0">
                <anchor moveWithCells="1">
                  <from>
                    <xdr:col>3</xdr:col>
                    <xdr:colOff>25400</xdr:colOff>
                    <xdr:row>30</xdr:row>
                    <xdr:rowOff>0</xdr:rowOff>
                  </from>
                  <to>
                    <xdr:col>12</xdr:col>
                    <xdr:colOff>133350</xdr:colOff>
                    <xdr:row>30</xdr:row>
                    <xdr:rowOff>177800</xdr:rowOff>
                  </to>
                </anchor>
              </controlPr>
            </control>
          </mc:Choice>
        </mc:AlternateContent>
        <mc:AlternateContent xmlns:mc="http://schemas.openxmlformats.org/markup-compatibility/2006">
          <mc:Choice Requires="x14">
            <control shapeId="9243" r:id="rId31" name="Check Box 27">
              <controlPr locked="0" defaultSize="0" autoFill="0" autoLine="0" autoPict="0">
                <anchor moveWithCells="1">
                  <from>
                    <xdr:col>3</xdr:col>
                    <xdr:colOff>25400</xdr:colOff>
                    <xdr:row>31</xdr:row>
                    <xdr:rowOff>6350</xdr:rowOff>
                  </from>
                  <to>
                    <xdr:col>13</xdr:col>
                    <xdr:colOff>0</xdr:colOff>
                    <xdr:row>31</xdr:row>
                    <xdr:rowOff>184150</xdr:rowOff>
                  </to>
                </anchor>
              </controlPr>
            </control>
          </mc:Choice>
        </mc:AlternateContent>
        <mc:AlternateContent xmlns:mc="http://schemas.openxmlformats.org/markup-compatibility/2006">
          <mc:Choice Requires="x14">
            <control shapeId="9244" r:id="rId32" name="Check Box 28">
              <controlPr locked="0" defaultSize="0" autoFill="0" autoLine="0" autoPict="0">
                <anchor moveWithCells="1">
                  <from>
                    <xdr:col>2</xdr:col>
                    <xdr:colOff>25400</xdr:colOff>
                    <xdr:row>32</xdr:row>
                    <xdr:rowOff>0</xdr:rowOff>
                  </from>
                  <to>
                    <xdr:col>7</xdr:col>
                    <xdr:colOff>0</xdr:colOff>
                    <xdr:row>33</xdr:row>
                    <xdr:rowOff>12700</xdr:rowOff>
                  </to>
                </anchor>
              </controlPr>
            </control>
          </mc:Choice>
        </mc:AlternateContent>
        <mc:AlternateContent xmlns:mc="http://schemas.openxmlformats.org/markup-compatibility/2006">
          <mc:Choice Requires="x14">
            <control shapeId="9245" r:id="rId33" name="Check Box 29">
              <controlPr defaultSize="0" autoFill="0" autoLine="0" autoPict="0">
                <anchor moveWithCells="1">
                  <from>
                    <xdr:col>2</xdr:col>
                    <xdr:colOff>25400</xdr:colOff>
                    <xdr:row>23</xdr:row>
                    <xdr:rowOff>25400</xdr:rowOff>
                  </from>
                  <to>
                    <xdr:col>24</xdr:col>
                    <xdr:colOff>171450</xdr:colOff>
                    <xdr:row>24</xdr:row>
                    <xdr:rowOff>25400</xdr:rowOff>
                  </to>
                </anchor>
              </controlPr>
            </control>
          </mc:Choice>
        </mc:AlternateContent>
        <mc:AlternateContent xmlns:mc="http://schemas.openxmlformats.org/markup-compatibility/2006">
          <mc:Choice Requires="x14">
            <control shapeId="9246" r:id="rId34" name="Check Box 30">
              <controlPr locked="0" defaultSize="0" autoFill="0" autoLine="0" autoPict="0">
                <anchor moveWithCells="1">
                  <from>
                    <xdr:col>2</xdr:col>
                    <xdr:colOff>25400</xdr:colOff>
                    <xdr:row>64</xdr:row>
                    <xdr:rowOff>209550</xdr:rowOff>
                  </from>
                  <to>
                    <xdr:col>14</xdr:col>
                    <xdr:colOff>165100</xdr:colOff>
                    <xdr:row>65</xdr:row>
                    <xdr:rowOff>184150</xdr:rowOff>
                  </to>
                </anchor>
              </controlPr>
            </control>
          </mc:Choice>
        </mc:AlternateContent>
        <mc:AlternateContent xmlns:mc="http://schemas.openxmlformats.org/markup-compatibility/2006">
          <mc:Choice Requires="x14">
            <control shapeId="9247" r:id="rId35" name="Check Box 31">
              <controlPr locked="0" defaultSize="0" autoFill="0" autoLine="0" autoPict="0">
                <anchor moveWithCells="1">
                  <from>
                    <xdr:col>3</xdr:col>
                    <xdr:colOff>31750</xdr:colOff>
                    <xdr:row>66</xdr:row>
                    <xdr:rowOff>0</xdr:rowOff>
                  </from>
                  <to>
                    <xdr:col>15</xdr:col>
                    <xdr:colOff>0</xdr:colOff>
                    <xdr:row>66</xdr:row>
                    <xdr:rowOff>184150</xdr:rowOff>
                  </to>
                </anchor>
              </controlPr>
            </control>
          </mc:Choice>
        </mc:AlternateContent>
        <mc:AlternateContent xmlns:mc="http://schemas.openxmlformats.org/markup-compatibility/2006">
          <mc:Choice Requires="x14">
            <control shapeId="9248" r:id="rId36" name="Check Box 32">
              <controlPr locked="0" defaultSize="0" autoFill="0" autoLine="0" autoPict="0">
                <anchor moveWithCells="1">
                  <from>
                    <xdr:col>3</xdr:col>
                    <xdr:colOff>31750</xdr:colOff>
                    <xdr:row>67</xdr:row>
                    <xdr:rowOff>0</xdr:rowOff>
                  </from>
                  <to>
                    <xdr:col>10</xdr:col>
                    <xdr:colOff>0</xdr:colOff>
                    <xdr:row>67</xdr:row>
                    <xdr:rowOff>196850</xdr:rowOff>
                  </to>
                </anchor>
              </controlPr>
            </control>
          </mc:Choice>
        </mc:AlternateContent>
        <mc:AlternateContent xmlns:mc="http://schemas.openxmlformats.org/markup-compatibility/2006">
          <mc:Choice Requires="x14">
            <control shapeId="9249" r:id="rId37" name="Check Box 33">
              <controlPr locked="0" defaultSize="0" autoFill="0" autoLine="0" autoPict="0">
                <anchor moveWithCells="1">
                  <from>
                    <xdr:col>3</xdr:col>
                    <xdr:colOff>31750</xdr:colOff>
                    <xdr:row>68</xdr:row>
                    <xdr:rowOff>0</xdr:rowOff>
                  </from>
                  <to>
                    <xdr:col>13</xdr:col>
                    <xdr:colOff>0</xdr:colOff>
                    <xdr:row>68</xdr:row>
                    <xdr:rowOff>184150</xdr:rowOff>
                  </to>
                </anchor>
              </controlPr>
            </control>
          </mc:Choice>
        </mc:AlternateContent>
        <mc:AlternateContent xmlns:mc="http://schemas.openxmlformats.org/markup-compatibility/2006">
          <mc:Choice Requires="x14">
            <control shapeId="9250" r:id="rId38" name="Check Box 34">
              <controlPr locked="0" defaultSize="0" autoFill="0" autoLine="0" autoPict="0">
                <anchor moveWithCells="1">
                  <from>
                    <xdr:col>3</xdr:col>
                    <xdr:colOff>31750</xdr:colOff>
                    <xdr:row>69</xdr:row>
                    <xdr:rowOff>0</xdr:rowOff>
                  </from>
                  <to>
                    <xdr:col>16</xdr:col>
                    <xdr:colOff>139700</xdr:colOff>
                    <xdr:row>69</xdr:row>
                    <xdr:rowOff>196850</xdr:rowOff>
                  </to>
                </anchor>
              </controlPr>
            </control>
          </mc:Choice>
        </mc:AlternateContent>
        <mc:AlternateContent xmlns:mc="http://schemas.openxmlformats.org/markup-compatibility/2006">
          <mc:Choice Requires="x14">
            <control shapeId="9251" r:id="rId39" name="Check Box 35">
              <controlPr locked="0" defaultSize="0" autoFill="0" autoLine="0" autoPict="0">
                <anchor moveWithCells="1">
                  <from>
                    <xdr:col>2</xdr:col>
                    <xdr:colOff>25400</xdr:colOff>
                    <xdr:row>70</xdr:row>
                    <xdr:rowOff>0</xdr:rowOff>
                  </from>
                  <to>
                    <xdr:col>20</xdr:col>
                    <xdr:colOff>0</xdr:colOff>
                    <xdr:row>70</xdr:row>
                    <xdr:rowOff>203200</xdr:rowOff>
                  </to>
                </anchor>
              </controlPr>
            </control>
          </mc:Choice>
        </mc:AlternateContent>
        <mc:AlternateContent xmlns:mc="http://schemas.openxmlformats.org/markup-compatibility/2006">
          <mc:Choice Requires="x14">
            <control shapeId="9252" r:id="rId40" name="Check Box 36">
              <controlPr locked="0" defaultSize="0" autoFill="0" autoLine="0" autoPict="0">
                <anchor moveWithCells="1">
                  <from>
                    <xdr:col>3</xdr:col>
                    <xdr:colOff>31750</xdr:colOff>
                    <xdr:row>71</xdr:row>
                    <xdr:rowOff>0</xdr:rowOff>
                  </from>
                  <to>
                    <xdr:col>17</xdr:col>
                    <xdr:colOff>0</xdr:colOff>
                    <xdr:row>71</xdr:row>
                    <xdr:rowOff>196850</xdr:rowOff>
                  </to>
                </anchor>
              </controlPr>
            </control>
          </mc:Choice>
        </mc:AlternateContent>
        <mc:AlternateContent xmlns:mc="http://schemas.openxmlformats.org/markup-compatibility/2006">
          <mc:Choice Requires="x14">
            <control shapeId="9253" r:id="rId41" name="Check Box 37">
              <controlPr locked="0" defaultSize="0" autoFill="0" autoLine="0" autoPict="0">
                <anchor moveWithCells="1">
                  <from>
                    <xdr:col>3</xdr:col>
                    <xdr:colOff>31750</xdr:colOff>
                    <xdr:row>73</xdr:row>
                    <xdr:rowOff>0</xdr:rowOff>
                  </from>
                  <to>
                    <xdr:col>12</xdr:col>
                    <xdr:colOff>184150</xdr:colOff>
                    <xdr:row>73</xdr:row>
                    <xdr:rowOff>203200</xdr:rowOff>
                  </to>
                </anchor>
              </controlPr>
            </control>
          </mc:Choice>
        </mc:AlternateContent>
        <mc:AlternateContent xmlns:mc="http://schemas.openxmlformats.org/markup-compatibility/2006">
          <mc:Choice Requires="x14">
            <control shapeId="9254" r:id="rId42" name="Check Box 38">
              <controlPr locked="0" defaultSize="0" autoFill="0" autoLine="0" autoPict="0">
                <anchor moveWithCells="1">
                  <from>
                    <xdr:col>3</xdr:col>
                    <xdr:colOff>25400</xdr:colOff>
                    <xdr:row>61</xdr:row>
                    <xdr:rowOff>0</xdr:rowOff>
                  </from>
                  <to>
                    <xdr:col>7</xdr:col>
                    <xdr:colOff>57150</xdr:colOff>
                    <xdr:row>61</xdr:row>
                    <xdr:rowOff>171450</xdr:rowOff>
                  </to>
                </anchor>
              </controlPr>
            </control>
          </mc:Choice>
        </mc:AlternateContent>
        <mc:AlternateContent xmlns:mc="http://schemas.openxmlformats.org/markup-compatibility/2006">
          <mc:Choice Requires="x14">
            <control shapeId="9255" r:id="rId43" name="Check Box 39">
              <controlPr defaultSize="0" autoFill="0" autoLine="0" autoPict="0">
                <anchor moveWithCells="1">
                  <from>
                    <xdr:col>2</xdr:col>
                    <xdr:colOff>25400</xdr:colOff>
                    <xdr:row>21</xdr:row>
                    <xdr:rowOff>12700</xdr:rowOff>
                  </from>
                  <to>
                    <xdr:col>27</xdr:col>
                    <xdr:colOff>152400</xdr:colOff>
                    <xdr:row>22</xdr:row>
                    <xdr:rowOff>31750</xdr:rowOff>
                  </to>
                </anchor>
              </controlPr>
            </control>
          </mc:Choice>
        </mc:AlternateContent>
        <mc:AlternateContent xmlns:mc="http://schemas.openxmlformats.org/markup-compatibility/2006">
          <mc:Choice Requires="x14">
            <control shapeId="9256" r:id="rId44" name="Check Box 40">
              <controlPr defaultSize="0" autoFill="0" autoLine="0" autoPict="0">
                <anchor moveWithCells="1">
                  <from>
                    <xdr:col>2</xdr:col>
                    <xdr:colOff>25400</xdr:colOff>
                    <xdr:row>22</xdr:row>
                    <xdr:rowOff>6350</xdr:rowOff>
                  </from>
                  <to>
                    <xdr:col>10</xdr:col>
                    <xdr:colOff>152400</xdr:colOff>
                    <xdr:row>23</xdr:row>
                    <xdr:rowOff>38100</xdr:rowOff>
                  </to>
                </anchor>
              </controlPr>
            </control>
          </mc:Choice>
        </mc:AlternateContent>
        <mc:AlternateContent xmlns:mc="http://schemas.openxmlformats.org/markup-compatibility/2006">
          <mc:Choice Requires="x14">
            <control shapeId="9257" r:id="rId45" name="Check Box 41">
              <controlPr locked="0" defaultSize="0" autoFill="0" autoLine="0" autoPict="0">
                <anchor moveWithCells="1">
                  <from>
                    <xdr:col>3</xdr:col>
                    <xdr:colOff>38100</xdr:colOff>
                    <xdr:row>44</xdr:row>
                    <xdr:rowOff>184150</xdr:rowOff>
                  </from>
                  <to>
                    <xdr:col>21</xdr:col>
                    <xdr:colOff>44450</xdr:colOff>
                    <xdr:row>45</xdr:row>
                    <xdr:rowOff>177800</xdr:rowOff>
                  </to>
                </anchor>
              </controlPr>
            </control>
          </mc:Choice>
        </mc:AlternateContent>
        <mc:AlternateContent xmlns:mc="http://schemas.openxmlformats.org/markup-compatibility/2006">
          <mc:Choice Requires="x14">
            <control shapeId="9258" r:id="rId46" name="Check Box 42">
              <controlPr locked="0" defaultSize="0" autoFill="0" autoLine="0" autoPict="0">
                <anchor moveWithCells="1">
                  <from>
                    <xdr:col>3</xdr:col>
                    <xdr:colOff>31750</xdr:colOff>
                    <xdr:row>46</xdr:row>
                    <xdr:rowOff>6350</xdr:rowOff>
                  </from>
                  <to>
                    <xdr:col>21</xdr:col>
                    <xdr:colOff>25400</xdr:colOff>
                    <xdr:row>47</xdr:row>
                    <xdr:rowOff>0</xdr:rowOff>
                  </to>
                </anchor>
              </controlPr>
            </control>
          </mc:Choice>
        </mc:AlternateContent>
        <mc:AlternateContent xmlns:mc="http://schemas.openxmlformats.org/markup-compatibility/2006">
          <mc:Choice Requires="x14">
            <control shapeId="9259" r:id="rId47" name="Check Box 43">
              <controlPr locked="0" defaultSize="0" autoFill="0" autoLine="0" autoPict="0">
                <anchor moveWithCells="1">
                  <from>
                    <xdr:col>9</xdr:col>
                    <xdr:colOff>12700</xdr:colOff>
                    <xdr:row>60</xdr:row>
                    <xdr:rowOff>190500</xdr:rowOff>
                  </from>
                  <to>
                    <xdr:col>17</xdr:col>
                    <xdr:colOff>0</xdr:colOff>
                    <xdr:row>61</xdr:row>
                    <xdr:rowOff>184150</xdr:rowOff>
                  </to>
                </anchor>
              </controlPr>
            </control>
          </mc:Choice>
        </mc:AlternateContent>
        <mc:AlternateContent xmlns:mc="http://schemas.openxmlformats.org/markup-compatibility/2006">
          <mc:Choice Requires="x14">
            <control shapeId="9260" r:id="rId48" name="Check Box 44">
              <controlPr locked="0" defaultSize="0" autoFill="0" autoLine="0" autoPict="0">
                <anchor moveWithCells="1">
                  <from>
                    <xdr:col>2</xdr:col>
                    <xdr:colOff>31750</xdr:colOff>
                    <xdr:row>26</xdr:row>
                    <xdr:rowOff>38100</xdr:rowOff>
                  </from>
                  <to>
                    <xdr:col>11</xdr:col>
                    <xdr:colOff>25400</xdr:colOff>
                    <xdr:row>26</xdr:row>
                    <xdr:rowOff>203200</xdr:rowOff>
                  </to>
                </anchor>
              </controlPr>
            </control>
          </mc:Choice>
        </mc:AlternateContent>
        <mc:AlternateContent xmlns:mc="http://schemas.openxmlformats.org/markup-compatibility/2006">
          <mc:Choice Requires="x14">
            <control shapeId="9261" r:id="rId49" name="Check Box 45">
              <controlPr locked="0" defaultSize="0" autoFill="0" autoLine="0" autoPict="0">
                <anchor moveWithCells="1">
                  <from>
                    <xdr:col>2</xdr:col>
                    <xdr:colOff>31750</xdr:colOff>
                    <xdr:row>27</xdr:row>
                    <xdr:rowOff>6350</xdr:rowOff>
                  </from>
                  <to>
                    <xdr:col>16</xdr:col>
                    <xdr:colOff>82550</xdr:colOff>
                    <xdr:row>27</xdr:row>
                    <xdr:rowOff>177800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304845-6c02-46b2-b9cc-ab2660f906fe" xsi:nil="true"/>
    <lcf76f155ced4ddcb4097134ff3c332f xmlns="0513c35b-abb3-42b8-bf1f-a1435ab1d5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AB232B363D2F41A2B44295458D5818" ma:contentTypeVersion="16" ma:contentTypeDescription="新しいドキュメントを作成します。" ma:contentTypeScope="" ma:versionID="49a1f51afb4d091bbdfa696128ff9336">
  <xsd:schema xmlns:xsd="http://www.w3.org/2001/XMLSchema" xmlns:xs="http://www.w3.org/2001/XMLSchema" xmlns:p="http://schemas.microsoft.com/office/2006/metadata/properties" xmlns:ns2="0513c35b-abb3-42b8-bf1f-a1435ab1d5d9" xmlns:ns3="1c304845-6c02-46b2-b9cc-ab2660f906fe" targetNamespace="http://schemas.microsoft.com/office/2006/metadata/properties" ma:root="true" ma:fieldsID="c9569cbc17ce3e2b7704b991888c572a" ns2:_="" ns3:_="">
    <xsd:import namespace="0513c35b-abb3-42b8-bf1f-a1435ab1d5d9"/>
    <xsd:import namespace="1c304845-6c02-46b2-b9cc-ab2660f906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c35b-abb3-42b8-bf1f-a1435ab1d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2c6d836-dd8d-446e-8d93-4fa6ea0242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04845-6c02-46b2-b9cc-ab2660f906f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3642426-78e4-4d9a-ac9a-80aab085d116}" ma:internalName="TaxCatchAll" ma:showField="CatchAllData" ma:web="1c304845-6c02-46b2-b9cc-ab2660f90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C281FA-BBC2-465C-B3BA-F07A04822452}">
  <ds:schemaRefs>
    <ds:schemaRef ds:uri="http://schemas.openxmlformats.org/package/2006/metadata/core-properties"/>
    <ds:schemaRef ds:uri="1c304845-6c02-46b2-b9cc-ab2660f906f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0513c35b-abb3-42b8-bf1f-a1435ab1d5d9"/>
    <ds:schemaRef ds:uri="http://www.w3.org/XML/1998/namespace"/>
    <ds:schemaRef ds:uri="http://purl.org/dc/dcmitype/"/>
  </ds:schemaRefs>
</ds:datastoreItem>
</file>

<file path=customXml/itemProps2.xml><?xml version="1.0" encoding="utf-8"?>
<ds:datastoreItem xmlns:ds="http://schemas.openxmlformats.org/officeDocument/2006/customXml" ds:itemID="{186E5EDF-75B0-4807-B78A-41B96E85BB77}">
  <ds:schemaRefs>
    <ds:schemaRef ds:uri="http://schemas.microsoft.com/sharepoint/v3/contenttype/forms"/>
  </ds:schemaRefs>
</ds:datastoreItem>
</file>

<file path=customXml/itemProps3.xml><?xml version="1.0" encoding="utf-8"?>
<ds:datastoreItem xmlns:ds="http://schemas.openxmlformats.org/officeDocument/2006/customXml" ds:itemID="{F6CF0AA1-3D3D-458F-9A07-B4FEED5AB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3c35b-abb3-42b8-bf1f-a1435ab1d5d9"/>
    <ds:schemaRef ds:uri="1c304845-6c02-46b2-b9cc-ab2660f906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子供用 被扶養者現況届 兼 同意書</vt:lpstr>
      <vt:lpstr>記入例①</vt:lpstr>
      <vt:lpstr>記入例②</vt:lpstr>
      <vt:lpstr>記入例③</vt:lpstr>
      <vt:lpstr>記入例①!Print_Area</vt:lpstr>
      <vt:lpstr>記入例②!Print_Area</vt:lpstr>
      <vt:lpstr>記入例③!Print_Area</vt:lpstr>
      <vt:lpstr>'子供用 被扶養者現況届 兼 同意書'!Print_Area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赤田 優衣（010190075）</dc:creator>
  <cp:keywords/>
  <dc:description/>
  <cp:lastModifiedBy>omron</cp:lastModifiedBy>
  <cp:revision/>
  <cp:lastPrinted>2026-07-17T07:39:31Z</cp:lastPrinted>
  <dcterms:created xsi:type="dcterms:W3CDTF">2025-04-02T04:53:39Z</dcterms:created>
  <dcterms:modified xsi:type="dcterms:W3CDTF">2026-07-17T07:39:34Z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0x010100F0AB232B363D2F41A2B44295458D5818</vt:lpwstr>
  </property>
  <property fmtid="{D5CDD505-2E9C-101B-9397-08002B2CF9AE}" pid="3" name="MediaServiceImageTags">
    <vt:lpwstr/>
  </property>
</Properties>
</file>